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5255" windowHeight="6405" activeTab="1"/>
  </bookViews>
  <sheets>
    <sheet name="UO-CPE" sheetId="5" r:id="rId1"/>
    <sheet name="UO- EDA" sheetId="24" r:id="rId2"/>
  </sheets>
  <calcPr calcId="125725" concurrentCalc="0"/>
</workbook>
</file>

<file path=xl/calcChain.xml><?xml version="1.0" encoding="utf-8"?>
<calcChain xmlns="http://schemas.openxmlformats.org/spreadsheetml/2006/main">
  <c r="B10" i="24"/>
  <c r="B9"/>
  <c r="B8"/>
  <c r="C6"/>
  <c r="C8"/>
  <c r="C5"/>
  <c r="B7"/>
  <c r="B6"/>
  <c r="B5"/>
  <c r="O55" i="5"/>
  <c r="P55"/>
  <c r="Q55"/>
  <c r="R55"/>
  <c r="S55"/>
  <c r="T55"/>
  <c r="U55"/>
  <c r="V55"/>
  <c r="N55"/>
  <c r="D19"/>
  <c r="B19"/>
  <c r="O32"/>
  <c r="P32"/>
  <c r="Q32"/>
  <c r="R32"/>
  <c r="S32"/>
  <c r="T32"/>
  <c r="U32"/>
  <c r="V32"/>
  <c r="N32"/>
  <c r="O24"/>
  <c r="P24"/>
  <c r="Q24"/>
  <c r="R24"/>
  <c r="S24"/>
  <c r="T24"/>
  <c r="U24"/>
  <c r="V24"/>
  <c r="N24"/>
  <c r="O20"/>
  <c r="P20"/>
  <c r="Q20"/>
  <c r="R20"/>
  <c r="S20"/>
  <c r="T20"/>
  <c r="U20"/>
  <c r="V20"/>
  <c r="N20"/>
  <c r="O17"/>
  <c r="P17"/>
  <c r="Q17"/>
  <c r="R17"/>
  <c r="S17"/>
  <c r="T17"/>
  <c r="U17"/>
  <c r="V17"/>
  <c r="N17"/>
  <c r="O9"/>
  <c r="P9"/>
  <c r="Q9"/>
  <c r="R9"/>
  <c r="S9"/>
  <c r="T9"/>
  <c r="U9"/>
  <c r="V9"/>
  <c r="N9"/>
  <c r="O8"/>
  <c r="P8"/>
  <c r="Q8"/>
  <c r="R8"/>
  <c r="S8"/>
  <c r="T8"/>
  <c r="U8"/>
  <c r="V8"/>
  <c r="N8"/>
  <c r="B57"/>
  <c r="B58"/>
  <c r="B59"/>
  <c r="B60"/>
  <c r="B61"/>
  <c r="B56"/>
  <c r="D34"/>
  <c r="B34"/>
  <c r="D35"/>
  <c r="B35"/>
  <c r="D36"/>
  <c r="B36"/>
  <c r="D37"/>
  <c r="B37"/>
  <c r="D38"/>
  <c r="B38"/>
  <c r="D39"/>
  <c r="B39"/>
  <c r="D40"/>
  <c r="B40"/>
  <c r="D41"/>
  <c r="B41"/>
  <c r="D42"/>
  <c r="B42"/>
  <c r="D43"/>
  <c r="B43"/>
  <c r="D44"/>
  <c r="B44"/>
  <c r="D45"/>
  <c r="B45"/>
  <c r="D46"/>
  <c r="B46"/>
  <c r="D47"/>
  <c r="B47"/>
  <c r="D48"/>
  <c r="B48"/>
  <c r="D49"/>
  <c r="B49"/>
  <c r="D50"/>
  <c r="B50"/>
  <c r="D51"/>
  <c r="B51"/>
  <c r="D52"/>
  <c r="B52"/>
  <c r="D53"/>
  <c r="B53"/>
  <c r="D54"/>
  <c r="B54"/>
  <c r="D33"/>
  <c r="B33"/>
  <c r="D31"/>
  <c r="B31"/>
  <c r="D21"/>
  <c r="B21"/>
  <c r="D18"/>
  <c r="B18"/>
  <c r="D25"/>
  <c r="B25"/>
  <c r="D23"/>
  <c r="B23"/>
  <c r="D22"/>
  <c r="B22"/>
  <c r="D16"/>
  <c r="B16"/>
  <c r="D15"/>
  <c r="B15"/>
  <c r="C9"/>
  <c r="C17"/>
  <c r="C20"/>
  <c r="C24"/>
  <c r="C32"/>
  <c r="C55"/>
  <c r="C8"/>
  <c r="D17"/>
  <c r="D20"/>
  <c r="D10"/>
  <c r="D11"/>
  <c r="D12"/>
  <c r="D13"/>
  <c r="D14"/>
  <c r="D9"/>
  <c r="D26"/>
  <c r="D27"/>
  <c r="D28"/>
  <c r="D29"/>
  <c r="D30"/>
  <c r="D24"/>
  <c r="D32"/>
  <c r="D56"/>
  <c r="D57"/>
  <c r="D58"/>
  <c r="D59"/>
  <c r="D60"/>
  <c r="D61"/>
  <c r="D55"/>
  <c r="D8"/>
  <c r="E17"/>
  <c r="E20"/>
  <c r="E9"/>
  <c r="E24"/>
  <c r="E32"/>
  <c r="E55"/>
  <c r="E8"/>
  <c r="F17"/>
  <c r="F20"/>
  <c r="F9"/>
  <c r="F24"/>
  <c r="F32"/>
  <c r="F55"/>
  <c r="F8"/>
  <c r="G17"/>
  <c r="G20"/>
  <c r="G9"/>
  <c r="G24"/>
  <c r="G32"/>
  <c r="G55"/>
  <c r="G8"/>
  <c r="H17"/>
  <c r="H20"/>
  <c r="H9"/>
  <c r="H24"/>
  <c r="H32"/>
  <c r="H55"/>
  <c r="H8"/>
  <c r="I17"/>
  <c r="I20"/>
  <c r="I9"/>
  <c r="I24"/>
  <c r="I32"/>
  <c r="I55"/>
  <c r="I8"/>
  <c r="J17"/>
  <c r="J20"/>
  <c r="J9"/>
  <c r="J24"/>
  <c r="J32"/>
  <c r="J55"/>
  <c r="J8"/>
  <c r="K17"/>
  <c r="K20"/>
  <c r="K9"/>
  <c r="K24"/>
  <c r="K32"/>
  <c r="K55"/>
  <c r="K8"/>
  <c r="L17"/>
  <c r="L20"/>
  <c r="L9"/>
  <c r="L24"/>
  <c r="L32"/>
  <c r="L55"/>
  <c r="L8"/>
  <c r="B10"/>
  <c r="B11"/>
  <c r="B12"/>
  <c r="B13"/>
  <c r="B14"/>
  <c r="B9"/>
  <c r="B17"/>
  <c r="B20"/>
  <c r="B26"/>
  <c r="B27"/>
  <c r="B28"/>
  <c r="B29"/>
  <c r="B30"/>
  <c r="B24"/>
  <c r="B32"/>
  <c r="B55"/>
  <c r="B8"/>
  <c r="M61"/>
  <c r="M60"/>
  <c r="M59"/>
  <c r="M58"/>
  <c r="M57"/>
  <c r="M56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1"/>
  <c r="M30"/>
  <c r="M29"/>
  <c r="M28"/>
  <c r="M27"/>
  <c r="M26"/>
  <c r="M25"/>
  <c r="M23"/>
  <c r="M22"/>
  <c r="M21"/>
  <c r="M19"/>
  <c r="M18"/>
  <c r="M16"/>
  <c r="M15"/>
  <c r="M14"/>
  <c r="M13"/>
  <c r="M12"/>
  <c r="M11"/>
  <c r="M10"/>
  <c r="M9"/>
  <c r="M20"/>
  <c r="M17"/>
  <c r="M55"/>
  <c r="M24"/>
  <c r="M32"/>
  <c r="M8"/>
</calcChain>
</file>

<file path=xl/sharedStrings.xml><?xml version="1.0" encoding="utf-8"?>
<sst xmlns="http://schemas.openxmlformats.org/spreadsheetml/2006/main" count="94" uniqueCount="81">
  <si>
    <t>CARRERAS/MUNICIPIOS</t>
  </si>
  <si>
    <t>TOTAL</t>
  </si>
  <si>
    <t>SEDE CENTRAL</t>
  </si>
  <si>
    <t>Subtotal Técnicas</t>
  </si>
  <si>
    <t>Ingeniería Informática</t>
  </si>
  <si>
    <t>Ingeniería Telecomunicaciones</t>
  </si>
  <si>
    <t>Ingeniería Automática</t>
  </si>
  <si>
    <t>Ingeniería Eléctrica</t>
  </si>
  <si>
    <t>Ingeniería Mecánica</t>
  </si>
  <si>
    <t>Ingeniería Química</t>
  </si>
  <si>
    <t>Ingeniería Industrial</t>
  </si>
  <si>
    <t>Subtotal Agropecuarias</t>
  </si>
  <si>
    <t>Agronomía</t>
  </si>
  <si>
    <t>Procesos Agroindustriales</t>
  </si>
  <si>
    <t>Subtotal Económicas</t>
  </si>
  <si>
    <t xml:space="preserve">Contabilidad y Finanzas </t>
  </si>
  <si>
    <t>Economía</t>
  </si>
  <si>
    <t>Turismo</t>
  </si>
  <si>
    <t>Subtotal Sociales y Humanidades</t>
  </si>
  <si>
    <t>Derecho</t>
  </si>
  <si>
    <t>Comunicación Social</t>
  </si>
  <si>
    <t>Sociología</t>
  </si>
  <si>
    <t>Historia</t>
  </si>
  <si>
    <t>Psicología</t>
  </si>
  <si>
    <t>Lic. Cultura Física</t>
  </si>
  <si>
    <t>Subtotal Pedagógicas</t>
  </si>
  <si>
    <t>Lic. Educ. Primaria</t>
  </si>
  <si>
    <t>Lic. Educ. Pre escolar</t>
  </si>
  <si>
    <t>Lic. Educ. Especial</t>
  </si>
  <si>
    <t>Lic. Educ. Logopedia</t>
  </si>
  <si>
    <t>Lic. Educ. Psicología- Pedagogía</t>
  </si>
  <si>
    <t>Lic. Educ. Esp. Literatura</t>
  </si>
  <si>
    <t>Lic. Educ. Lengua Extranjera</t>
  </si>
  <si>
    <t>Lic. Educ. Marxismo e  Historia</t>
  </si>
  <si>
    <t>Lic. Educ. Matemática</t>
  </si>
  <si>
    <t>Lic. Educ. Física</t>
  </si>
  <si>
    <t>Lic. Educ. Química</t>
  </si>
  <si>
    <t>Lic. Educ. Geografía</t>
  </si>
  <si>
    <t>Lic. Educ Biología</t>
  </si>
  <si>
    <t>Lic Educ. Informática</t>
  </si>
  <si>
    <t>Lic. Educ. Educación Laboral</t>
  </si>
  <si>
    <t>Lic. Educ. Economía</t>
  </si>
  <si>
    <t>Lic. Educ. Mecánica</t>
  </si>
  <si>
    <t>Lic. Educ. Agropecuaria</t>
  </si>
  <si>
    <t>Lic. Educ. Construcción</t>
  </si>
  <si>
    <t>Lic. Educ. Eléctrica</t>
  </si>
  <si>
    <t>Lic. Educ. Química Industrial</t>
  </si>
  <si>
    <t>Lic. Educ. Artística</t>
  </si>
  <si>
    <t>Contabilidad y Finanzas</t>
  </si>
  <si>
    <t>Subtotal Sociales y Humanísticas</t>
  </si>
  <si>
    <t>Subtotal Médicas</t>
  </si>
  <si>
    <t>Lic. Enfermería</t>
  </si>
  <si>
    <t>Lic. Bioanálisis Clínico</t>
  </si>
  <si>
    <t>Lic. Imagenología y Radiofísica Médica</t>
  </si>
  <si>
    <t>Lic. Rehabilitación en Salud</t>
  </si>
  <si>
    <t>Lic. Higiene y Epidemiología</t>
  </si>
  <si>
    <t>Lic. Sistemas de Información en Salud</t>
  </si>
  <si>
    <t>CUADRE DEL TOTAL DE PLAZAS</t>
  </si>
  <si>
    <t>TOTAL DE PLAZAS</t>
  </si>
  <si>
    <t>Gestión Sociocultural 
para el Desarrollo</t>
  </si>
  <si>
    <t>TOTAL DE PLAZAS OTORGADAS</t>
  </si>
  <si>
    <t>TOTAL DE PLAZAS OTORGADAS EN CUM Y FILIALES</t>
  </si>
  <si>
    <t xml:space="preserve">Gestión Sociocultural </t>
  </si>
  <si>
    <t>NOMBRE DE CADA MUNICIPIO</t>
  </si>
  <si>
    <t>Ctmaestre</t>
  </si>
  <si>
    <t>Mella</t>
  </si>
  <si>
    <t>San Luis</t>
  </si>
  <si>
    <t>II Frente</t>
  </si>
  <si>
    <t>Songo La Maya</t>
  </si>
  <si>
    <t>Palma Soriano</t>
  </si>
  <si>
    <t>III Frente</t>
  </si>
  <si>
    <t>Guamá</t>
  </si>
  <si>
    <t>PLAN DE PLAZAS EDUCACIÓN A DISTANCIA 2019</t>
  </si>
  <si>
    <t>PLAN DE PLAZAS CURSO POR ENCUENTROS Y EDUCACIÓN A DISTANCIA PLAN 2019.</t>
  </si>
  <si>
    <t>TOTAL DE PLAZAS OTORGADAS EN LA SEDE CENTRAL</t>
  </si>
  <si>
    <t>PROVINCIA: Santiago de Cuba</t>
  </si>
  <si>
    <t>PLAZAS PARA LA POBLACIÓN</t>
  </si>
  <si>
    <t>PLAZAS ORGANISMOS PRIORIZADOS</t>
  </si>
  <si>
    <t>SE ADJUNTA NÚMERO DE PLAZAS POR ORGANISMO PRIORIZADOS</t>
  </si>
  <si>
    <t>PROVINCIA: SANTIAGO DE CUBA</t>
  </si>
  <si>
    <t>CARRERAS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</si>
</sst>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158">
    <xf numFmtId="0" fontId="0" fillId="0" borderId="0" xfId="0"/>
    <xf numFmtId="0" fontId="1" fillId="0" borderId="15" xfId="0" applyFont="1" applyBorder="1" applyAlignment="1">
      <alignment wrapText="1"/>
    </xf>
    <xf numFmtId="0" fontId="1" fillId="0" borderId="13" xfId="0" applyFont="1" applyBorder="1"/>
    <xf numFmtId="0" fontId="0" fillId="0" borderId="24" xfId="0" applyBorder="1" applyAlignment="1">
      <alignment shrinkToFit="1"/>
    </xf>
    <xf numFmtId="0" fontId="0" fillId="0" borderId="28" xfId="0" applyBorder="1"/>
    <xf numFmtId="0" fontId="0" fillId="0" borderId="36" xfId="0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8" xfId="0" applyBorder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9" xfId="0" applyBorder="1"/>
    <xf numFmtId="0" fontId="0" fillId="0" borderId="20" xfId="0" applyBorder="1"/>
    <xf numFmtId="0" fontId="9" fillId="0" borderId="1" xfId="0" applyFont="1" applyBorder="1"/>
    <xf numFmtId="0" fontId="0" fillId="0" borderId="2" xfId="0" applyBorder="1"/>
    <xf numFmtId="0" fontId="0" fillId="0" borderId="6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19" xfId="0" applyBorder="1" applyAlignment="1">
      <alignment shrinkToFit="1"/>
    </xf>
    <xf numFmtId="0" fontId="9" fillId="0" borderId="19" xfId="0" applyFont="1" applyBorder="1"/>
    <xf numFmtId="0" fontId="0" fillId="0" borderId="2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2" xfId="0" applyBorder="1" applyAlignment="1">
      <alignment shrinkToFit="1"/>
    </xf>
    <xf numFmtId="0" fontId="1" fillId="0" borderId="15" xfId="0" applyFont="1" applyBorder="1"/>
    <xf numFmtId="0" fontId="1" fillId="0" borderId="26" xfId="0" applyFont="1" applyBorder="1" applyAlignment="1">
      <alignment shrinkToFit="1"/>
    </xf>
    <xf numFmtId="0" fontId="0" fillId="0" borderId="24" xfId="0" applyBorder="1"/>
    <xf numFmtId="0" fontId="0" fillId="0" borderId="30" xfId="0" applyBorder="1" applyAlignment="1">
      <alignment shrinkToFit="1"/>
    </xf>
    <xf numFmtId="0" fontId="0" fillId="0" borderId="4" xfId="0" applyBorder="1"/>
    <xf numFmtId="0" fontId="0" fillId="0" borderId="4" xfId="0" applyBorder="1" applyAlignment="1">
      <alignment shrinkToFit="1"/>
    </xf>
    <xf numFmtId="0" fontId="1" fillId="0" borderId="15" xfId="0" applyFont="1" applyFill="1" applyBorder="1"/>
    <xf numFmtId="0" fontId="0" fillId="0" borderId="21" xfId="0" applyBorder="1"/>
    <xf numFmtId="0" fontId="0" fillId="0" borderId="27" xfId="0" applyBorder="1"/>
    <xf numFmtId="0" fontId="0" fillId="0" borderId="17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33" xfId="0" applyBorder="1" applyAlignment="1">
      <alignment shrinkToFit="1"/>
    </xf>
    <xf numFmtId="0" fontId="0" fillId="0" borderId="21" xfId="0" applyBorder="1" applyAlignment="1">
      <alignment shrinkToFit="1"/>
    </xf>
    <xf numFmtId="0" fontId="1" fillId="0" borderId="15" xfId="0" applyFont="1" applyBorder="1" applyAlignment="1">
      <alignment shrinkToFit="1"/>
    </xf>
    <xf numFmtId="0" fontId="3" fillId="0" borderId="4" xfId="0" applyFont="1" applyBorder="1" applyAlignment="1">
      <alignment horizontal="center"/>
    </xf>
    <xf numFmtId="0" fontId="0" fillId="0" borderId="36" xfId="0" applyBorder="1"/>
    <xf numFmtId="0" fontId="0" fillId="0" borderId="25" xfId="0" applyBorder="1" applyAlignment="1">
      <alignment shrinkToFit="1"/>
    </xf>
    <xf numFmtId="0" fontId="1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shrinkToFit="1"/>
    </xf>
    <xf numFmtId="0" fontId="1" fillId="0" borderId="32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5" fillId="2" borderId="19" xfId="0" applyFont="1" applyFill="1" applyBorder="1" applyAlignment="1"/>
    <xf numFmtId="0" fontId="5" fillId="2" borderId="19" xfId="0" applyFont="1" applyFill="1" applyBorder="1" applyAlignment="1">
      <alignment horizontal="left"/>
    </xf>
    <xf numFmtId="0" fontId="0" fillId="0" borderId="15" xfId="0" applyBorder="1" applyAlignment="1">
      <alignment shrinkToFit="1"/>
    </xf>
    <xf numFmtId="0" fontId="0" fillId="0" borderId="35" xfId="0" applyBorder="1"/>
    <xf numFmtId="0" fontId="9" fillId="0" borderId="36" xfId="0" applyFont="1" applyBorder="1"/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0" fontId="0" fillId="0" borderId="39" xfId="0" applyBorder="1"/>
    <xf numFmtId="0" fontId="5" fillId="2" borderId="24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27" xfId="0" applyFill="1" applyBorder="1"/>
    <xf numFmtId="0" fontId="0" fillId="3" borderId="23" xfId="0" applyFill="1" applyBorder="1" applyAlignment="1">
      <alignment horizontal="right" shrinkToFit="1"/>
    </xf>
    <xf numFmtId="0" fontId="0" fillId="0" borderId="1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3" borderId="1" xfId="0" applyFill="1" applyBorder="1"/>
    <xf numFmtId="0" fontId="0" fillId="3" borderId="6" xfId="0" applyFill="1" applyBorder="1" applyAlignment="1">
      <alignment shrinkToFit="1"/>
    </xf>
    <xf numFmtId="0" fontId="9" fillId="3" borderId="1" xfId="0" applyFont="1" applyFill="1" applyBorder="1"/>
    <xf numFmtId="0" fontId="1" fillId="0" borderId="1" xfId="0" applyFont="1" applyFill="1" applyBorder="1"/>
    <xf numFmtId="0" fontId="0" fillId="3" borderId="1" xfId="0" applyFill="1" applyBorder="1" applyAlignment="1">
      <alignment shrinkToFit="1"/>
    </xf>
    <xf numFmtId="0" fontId="0" fillId="3" borderId="0" xfId="0" applyFill="1"/>
    <xf numFmtId="0" fontId="0" fillId="3" borderId="19" xfId="0" applyFill="1" applyBorder="1"/>
    <xf numFmtId="0" fontId="0" fillId="3" borderId="19" xfId="0" applyFill="1" applyBorder="1" applyAlignment="1">
      <alignment shrinkToFit="1"/>
    </xf>
    <xf numFmtId="0" fontId="0" fillId="3" borderId="21" xfId="0" applyFill="1" applyBorder="1"/>
    <xf numFmtId="0" fontId="0" fillId="0" borderId="4" xfId="0" applyBorder="1" applyAlignment="1">
      <alignment horizontal="center" vertical="center"/>
    </xf>
    <xf numFmtId="0" fontId="1" fillId="0" borderId="13" xfId="0" applyFont="1" applyFill="1" applyBorder="1"/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1" fillId="0" borderId="12" xfId="0" applyFont="1" applyFill="1" applyBorder="1"/>
    <xf numFmtId="0" fontId="0" fillId="0" borderId="44" xfId="0" applyBorder="1"/>
    <xf numFmtId="0" fontId="0" fillId="0" borderId="3" xfId="0" applyBorder="1"/>
    <xf numFmtId="0" fontId="0" fillId="3" borderId="36" xfId="0" applyFill="1" applyBorder="1"/>
    <xf numFmtId="0" fontId="0" fillId="3" borderId="24" xfId="0" applyFill="1" applyBorder="1" applyAlignment="1">
      <alignment shrinkToFit="1"/>
    </xf>
    <xf numFmtId="0" fontId="1" fillId="0" borderId="0" xfId="0" applyFont="1" applyFill="1" applyBorder="1"/>
    <xf numFmtId="0" fontId="4" fillId="0" borderId="7" xfId="0" applyFont="1" applyBorder="1" applyAlignment="1">
      <alignment horizontal="center" vertical="center" textRotation="90" wrapText="1"/>
    </xf>
    <xf numFmtId="0" fontId="10" fillId="0" borderId="22" xfId="0" applyFont="1" applyBorder="1" applyAlignment="1"/>
    <xf numFmtId="0" fontId="0" fillId="0" borderId="8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7" xfId="0" applyFont="1" applyBorder="1" applyAlignment="1">
      <alignment vertical="center"/>
    </xf>
    <xf numFmtId="0" fontId="0" fillId="0" borderId="22" xfId="0" applyBorder="1" applyAlignment="1"/>
    <xf numFmtId="0" fontId="5" fillId="4" borderId="12" xfId="0" applyFont="1" applyFill="1" applyBorder="1" applyAlignment="1">
      <alignment horizontal="left" wrapText="1"/>
    </xf>
    <xf numFmtId="0" fontId="0" fillId="0" borderId="13" xfId="0" applyBorder="1" applyAlignment="1"/>
    <xf numFmtId="0" fontId="0" fillId="0" borderId="14" xfId="0" applyBorder="1" applyAlignment="1"/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left" textRotation="90" wrapText="1"/>
    </xf>
    <xf numFmtId="0" fontId="2" fillId="0" borderId="43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5" xfId="0" applyFont="1" applyFill="1" applyBorder="1"/>
    <xf numFmtId="0" fontId="1" fillId="0" borderId="36" xfId="0" applyFont="1" applyFill="1" applyBorder="1"/>
    <xf numFmtId="0" fontId="0" fillId="3" borderId="25" xfId="0" applyFill="1" applyBorder="1"/>
    <xf numFmtId="0" fontId="0" fillId="3" borderId="34" xfId="0" applyFill="1" applyBorder="1" applyAlignment="1">
      <alignment shrinkToFit="1"/>
    </xf>
    <xf numFmtId="0" fontId="0" fillId="3" borderId="2" xfId="0" applyFill="1" applyBorder="1"/>
    <xf numFmtId="0" fontId="6" fillId="0" borderId="0" xfId="0" applyFont="1" applyBorder="1" applyAlignment="1">
      <alignment vertical="center" wrapText="1"/>
    </xf>
    <xf numFmtId="0" fontId="0" fillId="3" borderId="16" xfId="0" applyFill="1" applyBorder="1"/>
    <xf numFmtId="0" fontId="1" fillId="0" borderId="38" xfId="0" applyFont="1" applyFill="1" applyBorder="1"/>
    <xf numFmtId="0" fontId="1" fillId="0" borderId="8" xfId="0" applyFont="1" applyFill="1" applyBorder="1"/>
    <xf numFmtId="0" fontId="0" fillId="0" borderId="42" xfId="0" applyBorder="1"/>
    <xf numFmtId="0" fontId="4" fillId="0" borderId="15" xfId="0" applyFont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21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 wrapText="1"/>
    </xf>
    <xf numFmtId="0" fontId="4" fillId="0" borderId="20" xfId="0" applyFont="1" applyFill="1" applyBorder="1" applyAlignment="1">
      <alignment horizontal="center" textRotation="90" wrapText="1"/>
    </xf>
    <xf numFmtId="0" fontId="0" fillId="0" borderId="7" xfId="0" applyFont="1" applyBorder="1" applyAlignment="1">
      <alignment horizontal="left" wrapText="1" indent="1"/>
    </xf>
    <xf numFmtId="0" fontId="0" fillId="0" borderId="8" xfId="0" applyFont="1" applyBorder="1" applyAlignment="1">
      <alignment horizontal="left" wrapText="1" indent="1"/>
    </xf>
    <xf numFmtId="0" fontId="1" fillId="0" borderId="22" xfId="0" applyFont="1" applyFill="1" applyBorder="1"/>
    <xf numFmtId="0" fontId="1" fillId="3" borderId="1" xfId="0" applyFont="1" applyFill="1" applyBorder="1"/>
    <xf numFmtId="0" fontId="1" fillId="0" borderId="4" xfId="0" applyFont="1" applyFill="1" applyBorder="1"/>
    <xf numFmtId="0" fontId="1" fillId="0" borderId="15" xfId="0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4" borderId="13" xfId="0" applyFill="1" applyBorder="1"/>
    <xf numFmtId="0" fontId="0" fillId="4" borderId="14" xfId="0" applyFill="1" applyBorder="1"/>
    <xf numFmtId="0" fontId="14" fillId="0" borderId="0" xfId="0" applyFont="1"/>
    <xf numFmtId="0" fontId="1" fillId="3" borderId="25" xfId="0" applyFont="1" applyFill="1" applyBorder="1"/>
    <xf numFmtId="0" fontId="1" fillId="0" borderId="2" xfId="0" applyFont="1" applyFill="1" applyBorder="1"/>
    <xf numFmtId="0" fontId="7" fillId="0" borderId="0" xfId="0" applyFont="1"/>
    <xf numFmtId="0" fontId="12" fillId="0" borderId="17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textRotation="90" wrapText="1"/>
    </xf>
    <xf numFmtId="0" fontId="16" fillId="0" borderId="22" xfId="0" applyFont="1" applyBorder="1" applyAlignment="1"/>
    <xf numFmtId="0" fontId="13" fillId="0" borderId="12" xfId="0" applyFont="1" applyBorder="1" applyAlignment="1">
      <alignment vertical="center"/>
    </xf>
    <xf numFmtId="0" fontId="13" fillId="0" borderId="15" xfId="0" applyFont="1" applyBorder="1"/>
    <xf numFmtId="0" fontId="13" fillId="0" borderId="15" xfId="0" applyFont="1" applyBorder="1" applyAlignment="1">
      <alignment vertical="center"/>
    </xf>
    <xf numFmtId="0" fontId="16" fillId="0" borderId="23" xfId="0" applyFont="1" applyFill="1" applyBorder="1"/>
    <xf numFmtId="0" fontId="13" fillId="0" borderId="21" xfId="0" applyFont="1" applyBorder="1"/>
    <xf numFmtId="0" fontId="16" fillId="0" borderId="22" xfId="0" applyFont="1" applyBorder="1"/>
    <xf numFmtId="0" fontId="13" fillId="0" borderId="15" xfId="0" applyFont="1" applyFill="1" applyBorder="1" applyAlignment="1">
      <alignment wrapText="1"/>
    </xf>
    <xf numFmtId="0" fontId="16" fillId="0" borderId="18" xfId="0" applyFont="1" applyBorder="1"/>
    <xf numFmtId="0" fontId="16" fillId="0" borderId="20" xfId="0" applyFont="1" applyBorder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opLeftCell="A46" zoomScale="80" zoomScaleNormal="80" workbookViewId="0">
      <selection activeCell="A71" sqref="A71"/>
    </sheetView>
  </sheetViews>
  <sheetFormatPr baseColWidth="10" defaultRowHeight="15"/>
  <cols>
    <col min="1" max="1" width="33.42578125" style="9" customWidth="1"/>
    <col min="2" max="2" width="6.85546875" style="9" customWidth="1"/>
    <col min="3" max="3" width="8.28515625" style="9" customWidth="1"/>
    <col min="4" max="4" width="7.42578125" style="9" customWidth="1"/>
    <col min="5" max="5" width="4.28515625" style="9" customWidth="1"/>
    <col min="6" max="6" width="4.140625" style="9" customWidth="1"/>
    <col min="7" max="7" width="4.5703125" style="9" customWidth="1"/>
    <col min="8" max="8" width="4.7109375" style="9" customWidth="1"/>
    <col min="9" max="9" width="5.28515625" style="9" customWidth="1"/>
    <col min="10" max="10" width="4.7109375" style="9" customWidth="1"/>
    <col min="11" max="11" width="4.5703125" style="9" customWidth="1"/>
    <col min="12" max="12" width="4.85546875" style="9" customWidth="1"/>
    <col min="13" max="13" width="6.28515625" style="9" customWidth="1"/>
    <col min="14" max="14" width="15" style="9" customWidth="1"/>
    <col min="15" max="15" width="5.85546875" style="9" customWidth="1"/>
    <col min="16" max="16" width="7" style="9" customWidth="1"/>
    <col min="17" max="19" width="6.42578125" style="9" customWidth="1"/>
    <col min="20" max="20" width="6.7109375" style="9" customWidth="1"/>
    <col min="21" max="21" width="6.28515625" style="9" customWidth="1"/>
    <col min="22" max="22" width="7.7109375" style="9" customWidth="1"/>
    <col min="23" max="23" width="13.5703125" style="9" customWidth="1"/>
    <col min="24" max="16384" width="11.42578125" style="9"/>
  </cols>
  <sheetData>
    <row r="1" spans="1:23" ht="18">
      <c r="A1" s="128" t="s">
        <v>73</v>
      </c>
      <c r="B1" s="10"/>
      <c r="C1" s="10"/>
      <c r="D1" s="10"/>
      <c r="E1" s="10"/>
    </row>
    <row r="2" spans="1:23" ht="15.75">
      <c r="A2" s="10"/>
      <c r="B2" s="10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23" ht="15.75" customHeight="1" thickBot="1">
      <c r="A3" s="128" t="s">
        <v>75</v>
      </c>
      <c r="B3" s="10"/>
      <c r="C3" s="96"/>
      <c r="D3" s="96"/>
      <c r="E3" s="96"/>
      <c r="F3" s="96"/>
      <c r="G3" s="96"/>
      <c r="H3" s="96"/>
      <c r="I3" s="96"/>
      <c r="J3" s="96"/>
      <c r="K3" s="96"/>
      <c r="L3" s="96"/>
      <c r="N3" s="106"/>
      <c r="O3" s="106"/>
      <c r="P3" s="106"/>
      <c r="Q3" s="106"/>
      <c r="R3" s="106"/>
      <c r="S3" s="106"/>
      <c r="T3" s="106"/>
      <c r="U3" s="106"/>
      <c r="V3" s="106"/>
    </row>
    <row r="4" spans="1:23" ht="15.75" customHeight="1">
      <c r="A4" s="10"/>
      <c r="B4" s="10"/>
      <c r="C4" s="132" t="s">
        <v>76</v>
      </c>
      <c r="D4" s="133"/>
      <c r="E4" s="133"/>
      <c r="F4" s="133"/>
      <c r="G4" s="133"/>
      <c r="H4" s="133"/>
      <c r="I4" s="133"/>
      <c r="J4" s="133"/>
      <c r="K4" s="133"/>
      <c r="L4" s="134"/>
      <c r="M4" s="115" t="s">
        <v>57</v>
      </c>
      <c r="N4" s="138" t="s">
        <v>77</v>
      </c>
      <c r="O4" s="139"/>
      <c r="P4" s="139"/>
      <c r="Q4" s="139"/>
      <c r="R4" s="139"/>
      <c r="S4" s="139"/>
      <c r="T4" s="139"/>
      <c r="U4" s="139"/>
      <c r="V4" s="140"/>
    </row>
    <row r="5" spans="1:23" ht="10.5" customHeight="1" thickBot="1">
      <c r="A5" s="10"/>
      <c r="B5" s="10"/>
      <c r="C5" s="135"/>
      <c r="D5" s="136"/>
      <c r="E5" s="136"/>
      <c r="F5" s="136"/>
      <c r="G5" s="136"/>
      <c r="H5" s="136"/>
      <c r="I5" s="136"/>
      <c r="J5" s="136"/>
      <c r="K5" s="136"/>
      <c r="L5" s="137"/>
      <c r="M5" s="116"/>
      <c r="N5" s="141"/>
      <c r="O5" s="142"/>
      <c r="P5" s="142"/>
      <c r="Q5" s="142"/>
      <c r="R5" s="142"/>
      <c r="S5" s="142"/>
      <c r="T5" s="142"/>
      <c r="U5" s="142"/>
      <c r="V5" s="143"/>
    </row>
    <row r="6" spans="1:23" ht="16.5" customHeight="1" thickBot="1">
      <c r="A6" s="90" t="s">
        <v>0</v>
      </c>
      <c r="B6" s="84" t="s">
        <v>60</v>
      </c>
      <c r="C6" s="97" t="s">
        <v>74</v>
      </c>
      <c r="D6" s="98" t="s">
        <v>61</v>
      </c>
      <c r="E6" s="99" t="s">
        <v>63</v>
      </c>
      <c r="F6" s="100"/>
      <c r="G6" s="100"/>
      <c r="H6" s="100"/>
      <c r="I6" s="100"/>
      <c r="J6" s="100"/>
      <c r="K6" s="100"/>
      <c r="L6" s="100"/>
      <c r="M6" s="116"/>
      <c r="N6" s="118" t="s">
        <v>74</v>
      </c>
      <c r="O6" s="87" t="s">
        <v>63</v>
      </c>
      <c r="P6" s="88"/>
      <c r="Q6" s="88"/>
      <c r="R6" s="88"/>
      <c r="S6" s="88"/>
      <c r="T6" s="88"/>
      <c r="U6" s="88"/>
      <c r="V6" s="89"/>
    </row>
    <row r="7" spans="1:23" ht="66" thickBot="1">
      <c r="A7" s="91"/>
      <c r="B7" s="85"/>
      <c r="C7" s="91"/>
      <c r="D7" s="86"/>
      <c r="E7" s="75" t="s">
        <v>64</v>
      </c>
      <c r="F7" s="75" t="s">
        <v>65</v>
      </c>
      <c r="G7" s="75" t="s">
        <v>66</v>
      </c>
      <c r="H7" s="75" t="s">
        <v>67</v>
      </c>
      <c r="I7" s="76" t="s">
        <v>68</v>
      </c>
      <c r="J7" s="76" t="s">
        <v>69</v>
      </c>
      <c r="K7" s="75" t="s">
        <v>70</v>
      </c>
      <c r="L7" s="77" t="s">
        <v>71</v>
      </c>
      <c r="M7" s="117"/>
      <c r="N7" s="119"/>
      <c r="O7" s="111" t="s">
        <v>64</v>
      </c>
      <c r="P7" s="111" t="s">
        <v>65</v>
      </c>
      <c r="Q7" s="111" t="s">
        <v>66</v>
      </c>
      <c r="R7" s="111" t="s">
        <v>67</v>
      </c>
      <c r="S7" s="112" t="s">
        <v>68</v>
      </c>
      <c r="T7" s="112" t="s">
        <v>69</v>
      </c>
      <c r="U7" s="111" t="s">
        <v>70</v>
      </c>
      <c r="V7" s="111" t="s">
        <v>71</v>
      </c>
    </row>
    <row r="8" spans="1:23" ht="15.75" thickBot="1">
      <c r="A8" s="25" t="s">
        <v>1</v>
      </c>
      <c r="B8" s="25">
        <f>B9+B17+B20++B24+B31+B32+B55</f>
        <v>5285</v>
      </c>
      <c r="C8" s="25">
        <f>C9+C17+C20++C24+C31+C32+C55</f>
        <v>819</v>
      </c>
      <c r="D8" s="25">
        <f>D9+D17+D20++D24+D31+D32+D55</f>
        <v>572</v>
      </c>
      <c r="E8" s="25">
        <f>E9+E17+E20++E24+E31+E32+E55</f>
        <v>87</v>
      </c>
      <c r="F8" s="25">
        <f>F9+F17+F20++F24+F31+F32+F55</f>
        <v>45</v>
      </c>
      <c r="G8" s="25">
        <f>G9+G17+G20++G24+G31+G32+G55</f>
        <v>75</v>
      </c>
      <c r="H8" s="25">
        <f>H9+H17+H20++H24+H31+H32+H55</f>
        <v>90</v>
      </c>
      <c r="I8" s="25">
        <f>I9+I17+I20++I24+I31+I32+I55</f>
        <v>56</v>
      </c>
      <c r="J8" s="25">
        <f>J9+J17+J20++J24+J31+J32+J55</f>
        <v>75</v>
      </c>
      <c r="K8" s="25">
        <f>K9+K17+K20++K24+K31+K32+K55</f>
        <v>60</v>
      </c>
      <c r="L8" s="25">
        <f>L9+L17+L20++L24+L31+L32+L55</f>
        <v>84</v>
      </c>
      <c r="M8" s="83">
        <f t="shared" ref="M8:M25" si="0">SUM(E8:L8)+C8</f>
        <v>1391</v>
      </c>
      <c r="N8" s="25">
        <f>N9+N17+N20++N24+N31+N32+N55</f>
        <v>1771</v>
      </c>
      <c r="O8" s="25">
        <f t="shared" ref="O8:V8" si="1">O9+O17+O20++O24+O31+O32+O55</f>
        <v>348</v>
      </c>
      <c r="P8" s="25">
        <f t="shared" si="1"/>
        <v>165</v>
      </c>
      <c r="Q8" s="25">
        <f t="shared" si="1"/>
        <v>195</v>
      </c>
      <c r="R8" s="25">
        <f t="shared" si="1"/>
        <v>220</v>
      </c>
      <c r="S8" s="25">
        <f t="shared" si="1"/>
        <v>349</v>
      </c>
      <c r="T8" s="25">
        <f t="shared" si="1"/>
        <v>360</v>
      </c>
      <c r="U8" s="25">
        <f t="shared" si="1"/>
        <v>255</v>
      </c>
      <c r="V8" s="25">
        <f t="shared" si="1"/>
        <v>231</v>
      </c>
      <c r="W8" s="120"/>
    </row>
    <row r="9" spans="1:23" ht="15.75" thickBot="1">
      <c r="A9" s="25" t="s">
        <v>3</v>
      </c>
      <c r="B9" s="44">
        <f>SUM(B10:B16)</f>
        <v>320</v>
      </c>
      <c r="C9" s="38">
        <f>SUM(C10:C16)</f>
        <v>294</v>
      </c>
      <c r="D9" s="46">
        <f>SUM(D10:D16)</f>
        <v>0</v>
      </c>
      <c r="E9" s="45">
        <f>SUM(E10:E16)</f>
        <v>0</v>
      </c>
      <c r="F9" s="26">
        <f>SUM(F10:F16)</f>
        <v>0</v>
      </c>
      <c r="G9" s="26">
        <f>SUM(G10:G16)</f>
        <v>0</v>
      </c>
      <c r="H9" s="26">
        <f>SUM(H10:H16)</f>
        <v>0</v>
      </c>
      <c r="I9" s="26">
        <f>SUM(I10:I16)</f>
        <v>0</v>
      </c>
      <c r="J9" s="26">
        <f>SUM(J10:J16)</f>
        <v>0</v>
      </c>
      <c r="K9" s="26">
        <f>SUM(K10:K16)</f>
        <v>0</v>
      </c>
      <c r="L9" s="44">
        <f>SUM(L10:L16)</f>
        <v>0</v>
      </c>
      <c r="M9" s="31">
        <f t="shared" si="0"/>
        <v>294</v>
      </c>
      <c r="N9" s="44">
        <f>SUM(N10:N16)</f>
        <v>26</v>
      </c>
      <c r="O9" s="38">
        <f t="shared" ref="O9:V9" si="2">SUM(O10:O16)</f>
        <v>0</v>
      </c>
      <c r="P9" s="44">
        <f t="shared" si="2"/>
        <v>0</v>
      </c>
      <c r="Q9" s="38">
        <f t="shared" si="2"/>
        <v>0</v>
      </c>
      <c r="R9" s="44">
        <f t="shared" si="2"/>
        <v>0</v>
      </c>
      <c r="S9" s="38">
        <f t="shared" si="2"/>
        <v>0</v>
      </c>
      <c r="T9" s="44">
        <f t="shared" si="2"/>
        <v>0</v>
      </c>
      <c r="U9" s="38">
        <f t="shared" si="2"/>
        <v>0</v>
      </c>
      <c r="V9" s="38">
        <f t="shared" si="2"/>
        <v>0</v>
      </c>
    </row>
    <row r="10" spans="1:23" ht="15.75" thickBot="1">
      <c r="A10" s="22" t="s">
        <v>4</v>
      </c>
      <c r="B10" s="37">
        <f t="shared" ref="B10:B30" si="3">C10+D10</f>
        <v>60</v>
      </c>
      <c r="C10" s="61">
        <v>60</v>
      </c>
      <c r="D10" s="22">
        <f t="shared" ref="D10:D16" si="4">SUM(E10:L10)</f>
        <v>0</v>
      </c>
      <c r="E10" s="41"/>
      <c r="F10" s="24"/>
      <c r="G10" s="24"/>
      <c r="H10" s="24"/>
      <c r="I10" s="24"/>
      <c r="J10" s="24"/>
      <c r="K10" s="24"/>
      <c r="L10" s="24"/>
      <c r="M10" s="101">
        <f t="shared" si="0"/>
        <v>60</v>
      </c>
      <c r="N10" s="56"/>
      <c r="O10" s="11"/>
      <c r="P10" s="11"/>
      <c r="Q10" s="11"/>
      <c r="R10" s="11"/>
      <c r="S10" s="11"/>
      <c r="T10" s="11"/>
      <c r="U10" s="11"/>
      <c r="V10" s="11"/>
    </row>
    <row r="11" spans="1:23" ht="15.75" thickBot="1">
      <c r="A11" s="22" t="s">
        <v>5</v>
      </c>
      <c r="B11" s="37">
        <f t="shared" si="3"/>
        <v>40</v>
      </c>
      <c r="C11" s="62">
        <v>40</v>
      </c>
      <c r="D11" s="18">
        <f t="shared" si="4"/>
        <v>0</v>
      </c>
      <c r="E11" s="41"/>
      <c r="F11" s="17"/>
      <c r="G11" s="24"/>
      <c r="H11" s="24"/>
      <c r="I11" s="24"/>
      <c r="J11" s="24"/>
      <c r="K11" s="24"/>
      <c r="L11" s="24"/>
      <c r="M11" s="102">
        <f t="shared" si="0"/>
        <v>40</v>
      </c>
      <c r="N11" s="56"/>
      <c r="O11" s="11"/>
      <c r="P11" s="11"/>
      <c r="Q11" s="11"/>
      <c r="R11" s="11"/>
      <c r="S11" s="11"/>
      <c r="T11" s="11"/>
      <c r="U11" s="11"/>
      <c r="V11" s="11"/>
    </row>
    <row r="12" spans="1:23" ht="15.75" thickBot="1">
      <c r="A12" s="22" t="s">
        <v>6</v>
      </c>
      <c r="B12" s="37">
        <f t="shared" si="3"/>
        <v>40</v>
      </c>
      <c r="C12" s="62">
        <v>40</v>
      </c>
      <c r="D12" s="18">
        <f t="shared" si="4"/>
        <v>0</v>
      </c>
      <c r="E12" s="41"/>
      <c r="F12" s="17"/>
      <c r="G12" s="24"/>
      <c r="H12" s="24"/>
      <c r="I12" s="24"/>
      <c r="J12" s="24"/>
      <c r="K12" s="24"/>
      <c r="L12" s="24"/>
      <c r="M12" s="102">
        <f t="shared" si="0"/>
        <v>40</v>
      </c>
      <c r="N12" s="56"/>
      <c r="O12" s="11"/>
      <c r="P12" s="11"/>
      <c r="Q12" s="11"/>
      <c r="R12" s="11"/>
      <c r="S12" s="11"/>
      <c r="T12" s="11"/>
      <c r="U12" s="11"/>
      <c r="V12" s="11"/>
    </row>
    <row r="13" spans="1:23" ht="15.75" thickBot="1">
      <c r="A13" s="22" t="s">
        <v>7</v>
      </c>
      <c r="B13" s="37">
        <f t="shared" si="3"/>
        <v>60</v>
      </c>
      <c r="C13" s="62">
        <v>60</v>
      </c>
      <c r="D13" s="18">
        <f t="shared" si="4"/>
        <v>0</v>
      </c>
      <c r="E13" s="41"/>
      <c r="F13" s="17"/>
      <c r="G13" s="24"/>
      <c r="H13" s="24"/>
      <c r="I13" s="24"/>
      <c r="J13" s="24"/>
      <c r="K13" s="24"/>
      <c r="L13" s="24"/>
      <c r="M13" s="102">
        <f t="shared" si="0"/>
        <v>60</v>
      </c>
      <c r="N13" s="56"/>
      <c r="O13" s="11"/>
      <c r="P13" s="11"/>
      <c r="Q13" s="11"/>
      <c r="R13" s="11"/>
      <c r="S13" s="11"/>
      <c r="T13" s="11"/>
      <c r="U13" s="11"/>
      <c r="V13" s="11"/>
    </row>
    <row r="14" spans="1:23" ht="15.75" thickBot="1">
      <c r="A14" s="18" t="s">
        <v>8</v>
      </c>
      <c r="B14" s="37">
        <f t="shared" si="3"/>
        <v>40</v>
      </c>
      <c r="C14" s="62">
        <v>40</v>
      </c>
      <c r="D14" s="18">
        <f t="shared" si="4"/>
        <v>0</v>
      </c>
      <c r="E14" s="5"/>
      <c r="F14" s="17"/>
      <c r="G14" s="17"/>
      <c r="H14" s="17"/>
      <c r="I14" s="17"/>
      <c r="J14" s="17"/>
      <c r="K14" s="17"/>
      <c r="L14" s="17"/>
      <c r="M14" s="102">
        <f t="shared" si="0"/>
        <v>40</v>
      </c>
      <c r="N14" s="56"/>
      <c r="O14" s="11"/>
      <c r="P14" s="11"/>
      <c r="Q14" s="11"/>
      <c r="R14" s="11"/>
      <c r="S14" s="11"/>
      <c r="T14" s="11"/>
      <c r="U14" s="11"/>
      <c r="V14" s="11"/>
    </row>
    <row r="15" spans="1:23" ht="15.75" thickBot="1">
      <c r="A15" s="18" t="s">
        <v>9</v>
      </c>
      <c r="B15" s="37">
        <f>C15+D15+N15</f>
        <v>40</v>
      </c>
      <c r="C15" s="62">
        <v>30</v>
      </c>
      <c r="D15" s="18">
        <f t="shared" si="4"/>
        <v>0</v>
      </c>
      <c r="E15" s="6"/>
      <c r="F15" s="17"/>
      <c r="G15" s="30"/>
      <c r="H15" s="30"/>
      <c r="I15" s="30"/>
      <c r="J15" s="30"/>
      <c r="K15" s="30"/>
      <c r="L15" s="30"/>
      <c r="M15" s="102">
        <f t="shared" si="0"/>
        <v>30</v>
      </c>
      <c r="N15" s="56">
        <v>10</v>
      </c>
      <c r="O15" s="11"/>
      <c r="P15" s="11"/>
      <c r="Q15" s="11"/>
      <c r="R15" s="11"/>
      <c r="S15" s="11"/>
      <c r="T15" s="11"/>
      <c r="U15" s="11"/>
      <c r="V15" s="11"/>
    </row>
    <row r="16" spans="1:23" ht="15.75" thickBot="1">
      <c r="A16" s="20" t="s">
        <v>10</v>
      </c>
      <c r="B16" s="37">
        <f>C16+D16+N16</f>
        <v>40</v>
      </c>
      <c r="C16" s="63">
        <v>24</v>
      </c>
      <c r="D16" s="20">
        <f t="shared" si="4"/>
        <v>0</v>
      </c>
      <c r="E16" s="7"/>
      <c r="F16" s="30"/>
      <c r="G16" s="21"/>
      <c r="H16" s="21"/>
      <c r="I16" s="21"/>
      <c r="J16" s="21"/>
      <c r="K16" s="21"/>
      <c r="L16" s="21"/>
      <c r="M16" s="108">
        <f t="shared" si="0"/>
        <v>24</v>
      </c>
      <c r="N16" s="56">
        <v>16</v>
      </c>
      <c r="O16" s="11"/>
      <c r="P16" s="11"/>
      <c r="Q16" s="11"/>
      <c r="R16" s="11"/>
      <c r="S16" s="11"/>
      <c r="T16" s="11"/>
      <c r="U16" s="11"/>
      <c r="V16" s="11"/>
    </row>
    <row r="17" spans="1:22" ht="15.75" thickBot="1">
      <c r="A17" s="25" t="s">
        <v>11</v>
      </c>
      <c r="B17" s="38">
        <f>SUM(B18:B19)</f>
        <v>395</v>
      </c>
      <c r="C17" s="38">
        <f>SUM(C18:C19)</f>
        <v>0</v>
      </c>
      <c r="D17" s="38">
        <f>SUM(D18:D19)</f>
        <v>182</v>
      </c>
      <c r="E17" s="38">
        <f>SUM(E18:E19)</f>
        <v>27</v>
      </c>
      <c r="F17" s="38">
        <f>SUM(F18:F19)</f>
        <v>15</v>
      </c>
      <c r="G17" s="38">
        <f>SUM(G18:G19)</f>
        <v>15</v>
      </c>
      <c r="H17" s="38">
        <f>SUM(H18:H19)</f>
        <v>30</v>
      </c>
      <c r="I17" s="38">
        <f>SUM(I18:I19)</f>
        <v>26</v>
      </c>
      <c r="J17" s="38">
        <f>SUM(J18:J19)</f>
        <v>15</v>
      </c>
      <c r="K17" s="38">
        <f>SUM(K18:K19)</f>
        <v>30</v>
      </c>
      <c r="L17" s="38">
        <f>SUM(L18:L19)</f>
        <v>24</v>
      </c>
      <c r="M17" s="31">
        <f t="shared" si="0"/>
        <v>182</v>
      </c>
      <c r="N17" s="38">
        <f>SUM(N18:N19)</f>
        <v>50</v>
      </c>
      <c r="O17" s="38">
        <f t="shared" ref="O17:V17" si="5">SUM(O18:O19)</f>
        <v>18</v>
      </c>
      <c r="P17" s="38">
        <f t="shared" si="5"/>
        <v>15</v>
      </c>
      <c r="Q17" s="38">
        <f t="shared" si="5"/>
        <v>15</v>
      </c>
      <c r="R17" s="38">
        <f t="shared" si="5"/>
        <v>30</v>
      </c>
      <c r="S17" s="38">
        <f t="shared" si="5"/>
        <v>19</v>
      </c>
      <c r="T17" s="38">
        <f t="shared" si="5"/>
        <v>30</v>
      </c>
      <c r="U17" s="38">
        <f t="shared" si="5"/>
        <v>15</v>
      </c>
      <c r="V17" s="38">
        <f t="shared" si="5"/>
        <v>21</v>
      </c>
    </row>
    <row r="18" spans="1:22" s="69" customFormat="1" ht="15.75" thickBot="1">
      <c r="A18" s="72" t="s">
        <v>12</v>
      </c>
      <c r="B18" s="37">
        <f>C18+D18+N18+O18+P18+Q18+R18+S18+T18+U18+V18</f>
        <v>365</v>
      </c>
      <c r="C18" s="103"/>
      <c r="D18" s="71">
        <f t="shared" ref="D18:D19" si="6">SUM(E18:L18)</f>
        <v>182</v>
      </c>
      <c r="E18" s="104">
        <v>27</v>
      </c>
      <c r="F18" s="105">
        <v>15</v>
      </c>
      <c r="G18" s="105">
        <v>15</v>
      </c>
      <c r="H18" s="105">
        <v>30</v>
      </c>
      <c r="I18" s="105">
        <v>26</v>
      </c>
      <c r="J18" s="105">
        <v>15</v>
      </c>
      <c r="K18" s="105">
        <v>30</v>
      </c>
      <c r="L18" s="105">
        <v>24</v>
      </c>
      <c r="M18" s="129">
        <f t="shared" si="0"/>
        <v>182</v>
      </c>
      <c r="N18" s="107">
        <v>35</v>
      </c>
      <c r="O18" s="64">
        <v>18</v>
      </c>
      <c r="P18" s="64">
        <v>15</v>
      </c>
      <c r="Q18" s="64">
        <v>15</v>
      </c>
      <c r="R18" s="64">
        <v>30</v>
      </c>
      <c r="S18" s="64">
        <v>19</v>
      </c>
      <c r="T18" s="64">
        <v>15</v>
      </c>
      <c r="U18" s="64">
        <v>15</v>
      </c>
      <c r="V18" s="64">
        <v>21</v>
      </c>
    </row>
    <row r="19" spans="1:22" ht="15.75" thickBot="1">
      <c r="A19" s="13" t="s">
        <v>13</v>
      </c>
      <c r="B19" s="37">
        <f>C19+D19+N19+O19+P19+Q19+R19+S19+T19+U19+V19</f>
        <v>30</v>
      </c>
      <c r="C19" s="8"/>
      <c r="D19" s="18">
        <f t="shared" si="6"/>
        <v>0</v>
      </c>
      <c r="E19" s="36"/>
      <c r="F19" s="29"/>
      <c r="G19" s="29"/>
      <c r="H19" s="29"/>
      <c r="I19" s="29"/>
      <c r="J19" s="29"/>
      <c r="K19" s="29"/>
      <c r="L19" s="29"/>
      <c r="M19" s="108">
        <f t="shared" si="0"/>
        <v>0</v>
      </c>
      <c r="N19" s="56">
        <v>15</v>
      </c>
      <c r="O19" s="11"/>
      <c r="P19" s="11"/>
      <c r="Q19" s="11"/>
      <c r="R19" s="11"/>
      <c r="S19" s="11"/>
      <c r="T19" s="11">
        <v>15</v>
      </c>
      <c r="U19" s="11"/>
      <c r="V19" s="11"/>
    </row>
    <row r="20" spans="1:22" ht="15.75" thickBot="1">
      <c r="A20" s="25" t="s">
        <v>14</v>
      </c>
      <c r="B20" s="38">
        <f>SUM(B21:B23)</f>
        <v>760</v>
      </c>
      <c r="C20" s="38">
        <f t="shared" ref="C20:D20" si="7">SUM(C21:C23)</f>
        <v>120</v>
      </c>
      <c r="D20" s="38">
        <f t="shared" si="7"/>
        <v>240</v>
      </c>
      <c r="E20" s="38">
        <f>SUM(E21:E23)</f>
        <v>30</v>
      </c>
      <c r="F20" s="38">
        <f t="shared" ref="F20:L20" si="8">SUM(F21:F23)</f>
        <v>30</v>
      </c>
      <c r="G20" s="38">
        <f t="shared" si="8"/>
        <v>30</v>
      </c>
      <c r="H20" s="38">
        <f t="shared" si="8"/>
        <v>30</v>
      </c>
      <c r="I20" s="38">
        <f t="shared" si="8"/>
        <v>30</v>
      </c>
      <c r="J20" s="38">
        <f t="shared" si="8"/>
        <v>30</v>
      </c>
      <c r="K20" s="38">
        <f t="shared" si="8"/>
        <v>30</v>
      </c>
      <c r="L20" s="38">
        <f t="shared" si="8"/>
        <v>30</v>
      </c>
      <c r="M20" s="31">
        <f t="shared" si="0"/>
        <v>360</v>
      </c>
      <c r="N20" s="38">
        <f>SUM(N21:N23)</f>
        <v>160</v>
      </c>
      <c r="O20" s="38">
        <f t="shared" ref="O20:V20" si="9">SUM(O21:O23)</f>
        <v>30</v>
      </c>
      <c r="P20" s="38">
        <f t="shared" si="9"/>
        <v>30</v>
      </c>
      <c r="Q20" s="38">
        <f t="shared" si="9"/>
        <v>30</v>
      </c>
      <c r="R20" s="38">
        <f t="shared" si="9"/>
        <v>30</v>
      </c>
      <c r="S20" s="38">
        <f t="shared" si="9"/>
        <v>30</v>
      </c>
      <c r="T20" s="38">
        <f t="shared" si="9"/>
        <v>30</v>
      </c>
      <c r="U20" s="38">
        <f t="shared" si="9"/>
        <v>30</v>
      </c>
      <c r="V20" s="38">
        <f t="shared" si="9"/>
        <v>30</v>
      </c>
    </row>
    <row r="21" spans="1:22" ht="15.75" thickBot="1">
      <c r="A21" s="32" t="s">
        <v>15</v>
      </c>
      <c r="B21" s="37">
        <f>C21+D21+N21+O21+P21+Q21+R21+S21+T21+U21+V21</f>
        <v>560</v>
      </c>
      <c r="C21" s="37">
        <v>40</v>
      </c>
      <c r="D21" s="18">
        <f>SUM(E21:L21)</f>
        <v>240</v>
      </c>
      <c r="E21" s="34">
        <v>30</v>
      </c>
      <c r="F21" s="33">
        <v>30</v>
      </c>
      <c r="G21" s="33">
        <v>30</v>
      </c>
      <c r="H21" s="33">
        <v>30</v>
      </c>
      <c r="I21" s="33">
        <v>30</v>
      </c>
      <c r="J21" s="33">
        <v>30</v>
      </c>
      <c r="K21" s="60">
        <v>30</v>
      </c>
      <c r="L21" s="33">
        <v>30</v>
      </c>
      <c r="M21" s="101">
        <f t="shared" si="0"/>
        <v>280</v>
      </c>
      <c r="N21" s="56">
        <v>40</v>
      </c>
      <c r="O21" s="11">
        <v>30</v>
      </c>
      <c r="P21" s="11">
        <v>30</v>
      </c>
      <c r="Q21" s="11">
        <v>30</v>
      </c>
      <c r="R21" s="11">
        <v>30</v>
      </c>
      <c r="S21" s="11">
        <v>30</v>
      </c>
      <c r="T21" s="11">
        <v>30</v>
      </c>
      <c r="U21" s="11">
        <v>30</v>
      </c>
      <c r="V21" s="11">
        <v>30</v>
      </c>
    </row>
    <row r="22" spans="1:22" ht="15.75" thickBot="1">
      <c r="A22" s="27" t="s">
        <v>16</v>
      </c>
      <c r="B22" s="37">
        <f>C22+D22+N22</f>
        <v>120</v>
      </c>
      <c r="C22" s="37">
        <v>60</v>
      </c>
      <c r="D22" s="18">
        <f>SUM(E22:L22)</f>
        <v>0</v>
      </c>
      <c r="E22" s="36"/>
      <c r="F22" s="29"/>
      <c r="G22" s="29"/>
      <c r="H22" s="29"/>
      <c r="I22" s="29"/>
      <c r="J22" s="29"/>
      <c r="K22" s="29"/>
      <c r="L22" s="29"/>
      <c r="M22" s="102">
        <f t="shared" si="0"/>
        <v>60</v>
      </c>
      <c r="N22" s="56">
        <v>60</v>
      </c>
      <c r="O22" s="11"/>
      <c r="P22" s="11"/>
      <c r="Q22" s="11"/>
      <c r="R22" s="11"/>
      <c r="S22" s="11"/>
      <c r="T22" s="11"/>
      <c r="U22" s="11"/>
      <c r="V22" s="11"/>
    </row>
    <row r="23" spans="1:22" ht="15.75" thickBot="1">
      <c r="A23" s="13" t="s">
        <v>17</v>
      </c>
      <c r="B23" s="37">
        <f>C23+D23+N23</f>
        <v>80</v>
      </c>
      <c r="C23" s="37">
        <v>20</v>
      </c>
      <c r="D23" s="3">
        <f>SUM(E23:L23)</f>
        <v>0</v>
      </c>
      <c r="E23" s="36"/>
      <c r="F23" s="29"/>
      <c r="G23" s="29"/>
      <c r="H23" s="29"/>
      <c r="I23" s="29"/>
      <c r="J23" s="29"/>
      <c r="K23" s="29"/>
      <c r="L23" s="29"/>
      <c r="M23" s="108">
        <f t="shared" si="0"/>
        <v>20</v>
      </c>
      <c r="N23" s="56">
        <v>60</v>
      </c>
      <c r="O23" s="11"/>
      <c r="P23" s="11"/>
      <c r="Q23" s="11"/>
      <c r="R23" s="11"/>
      <c r="S23" s="11"/>
      <c r="T23" s="11"/>
      <c r="U23" s="11"/>
      <c r="V23" s="11"/>
    </row>
    <row r="24" spans="1:22" ht="15.75" thickBot="1">
      <c r="A24" s="1" t="s">
        <v>18</v>
      </c>
      <c r="B24" s="25">
        <f>SUM(B25:B30)</f>
        <v>600</v>
      </c>
      <c r="C24" s="25">
        <f>SUM(C25:C30)</f>
        <v>405</v>
      </c>
      <c r="D24" s="25">
        <f>SUM(D25:D30)</f>
        <v>150</v>
      </c>
      <c r="E24" s="25">
        <f>SUM(E25:E30)</f>
        <v>30</v>
      </c>
      <c r="F24" s="25">
        <f>SUM(F25:F30)</f>
        <v>0</v>
      </c>
      <c r="G24" s="25">
        <f>SUM(G25:G30)</f>
        <v>30</v>
      </c>
      <c r="H24" s="25">
        <f>SUM(H25:H30)</f>
        <v>30</v>
      </c>
      <c r="I24" s="25">
        <f>SUM(I25:I30)</f>
        <v>0</v>
      </c>
      <c r="J24" s="25">
        <f>SUM(J25:J30)</f>
        <v>30</v>
      </c>
      <c r="K24" s="25">
        <f>SUM(K25:K30)</f>
        <v>0</v>
      </c>
      <c r="L24" s="25">
        <f>SUM(L25:L30)</f>
        <v>30</v>
      </c>
      <c r="M24" s="31">
        <f t="shared" si="0"/>
        <v>555</v>
      </c>
      <c r="N24" s="25">
        <f>SUM(N25:N30)</f>
        <v>45</v>
      </c>
      <c r="O24" s="25">
        <f t="shared" ref="O24:V24" si="10">SUM(O25:O30)</f>
        <v>0</v>
      </c>
      <c r="P24" s="25">
        <f t="shared" si="10"/>
        <v>0</v>
      </c>
      <c r="Q24" s="25">
        <f t="shared" si="10"/>
        <v>0</v>
      </c>
      <c r="R24" s="25">
        <f t="shared" si="10"/>
        <v>0</v>
      </c>
      <c r="S24" s="25">
        <f t="shared" si="10"/>
        <v>0</v>
      </c>
      <c r="T24" s="25">
        <f t="shared" si="10"/>
        <v>0</v>
      </c>
      <c r="U24" s="25">
        <f t="shared" si="10"/>
        <v>0</v>
      </c>
      <c r="V24" s="25">
        <f t="shared" si="10"/>
        <v>0</v>
      </c>
    </row>
    <row r="25" spans="1:22" ht="15.75" thickBot="1">
      <c r="A25" s="12" t="s">
        <v>19</v>
      </c>
      <c r="B25" s="37">
        <f>C25+D25+N25</f>
        <v>90</v>
      </c>
      <c r="C25" s="37">
        <v>45</v>
      </c>
      <c r="D25" s="3">
        <f t="shared" ref="D25:D31" si="11">SUM(E25:L25)</f>
        <v>0</v>
      </c>
      <c r="E25" s="35"/>
      <c r="F25" s="11"/>
      <c r="G25" s="11"/>
      <c r="H25" s="11"/>
      <c r="I25" s="11"/>
      <c r="J25" s="11"/>
      <c r="K25" s="11"/>
      <c r="L25" s="11"/>
      <c r="M25" s="101">
        <f t="shared" si="0"/>
        <v>45</v>
      </c>
      <c r="N25" s="56">
        <v>45</v>
      </c>
      <c r="O25" s="11"/>
      <c r="P25" s="11"/>
      <c r="Q25" s="11"/>
      <c r="R25" s="11"/>
      <c r="S25" s="11"/>
      <c r="T25" s="11"/>
      <c r="U25" s="11"/>
      <c r="V25" s="11"/>
    </row>
    <row r="26" spans="1:22" ht="30.75" thickBot="1">
      <c r="A26" s="59" t="s">
        <v>59</v>
      </c>
      <c r="B26" s="37">
        <f t="shared" si="3"/>
        <v>240</v>
      </c>
      <c r="C26" s="37">
        <v>90</v>
      </c>
      <c r="D26" s="3">
        <f t="shared" si="11"/>
        <v>150</v>
      </c>
      <c r="E26" s="35">
        <v>30</v>
      </c>
      <c r="F26" s="11"/>
      <c r="G26" s="11">
        <v>30</v>
      </c>
      <c r="H26" s="11">
        <v>30</v>
      </c>
      <c r="I26" s="11"/>
      <c r="J26" s="11">
        <v>30</v>
      </c>
      <c r="K26" s="11"/>
      <c r="L26" s="11">
        <v>30</v>
      </c>
      <c r="M26" s="102">
        <f t="shared" ref="M26:M55" si="12">SUM(E26:L26)+C26</f>
        <v>240</v>
      </c>
      <c r="N26" s="56"/>
      <c r="O26" s="11"/>
      <c r="P26" s="11"/>
      <c r="Q26" s="11"/>
      <c r="R26" s="11"/>
      <c r="S26" s="11"/>
      <c r="T26" s="11"/>
      <c r="U26" s="11"/>
      <c r="V26" s="11"/>
    </row>
    <row r="27" spans="1:22" ht="15.75" thickBot="1">
      <c r="A27" s="12" t="s">
        <v>20</v>
      </c>
      <c r="B27" s="37">
        <f t="shared" si="3"/>
        <v>90</v>
      </c>
      <c r="C27" s="37">
        <v>90</v>
      </c>
      <c r="D27" s="3">
        <f t="shared" si="11"/>
        <v>0</v>
      </c>
      <c r="E27" s="35"/>
      <c r="F27" s="11"/>
      <c r="G27" s="11"/>
      <c r="H27" s="11"/>
      <c r="I27" s="11"/>
      <c r="J27" s="11"/>
      <c r="K27" s="11"/>
      <c r="L27" s="11"/>
      <c r="M27" s="102">
        <f t="shared" si="12"/>
        <v>90</v>
      </c>
      <c r="N27" s="56"/>
      <c r="O27" s="11"/>
      <c r="P27" s="11"/>
      <c r="Q27" s="11"/>
      <c r="R27" s="11"/>
      <c r="S27" s="11"/>
      <c r="T27" s="11"/>
      <c r="U27" s="11"/>
      <c r="V27" s="11"/>
    </row>
    <row r="28" spans="1:22" ht="15.75" thickBot="1">
      <c r="A28" s="27" t="s">
        <v>21</v>
      </c>
      <c r="B28" s="37">
        <f t="shared" si="3"/>
        <v>60</v>
      </c>
      <c r="C28" s="37">
        <v>60</v>
      </c>
      <c r="D28" s="3">
        <f t="shared" si="11"/>
        <v>0</v>
      </c>
      <c r="E28" s="36"/>
      <c r="F28" s="39"/>
      <c r="G28" s="39"/>
      <c r="H28" s="39"/>
      <c r="I28" s="39"/>
      <c r="J28" s="39"/>
      <c r="K28" s="39"/>
      <c r="L28" s="39"/>
      <c r="M28" s="102">
        <f t="shared" si="12"/>
        <v>60</v>
      </c>
      <c r="N28" s="56"/>
      <c r="O28" s="11"/>
      <c r="P28" s="11"/>
      <c r="Q28" s="11"/>
      <c r="R28" s="11"/>
      <c r="S28" s="11"/>
      <c r="T28" s="11"/>
      <c r="U28" s="11"/>
      <c r="V28" s="11"/>
    </row>
    <row r="29" spans="1:22" ht="15.75" thickBot="1">
      <c r="A29" s="27" t="s">
        <v>22</v>
      </c>
      <c r="B29" s="37">
        <f t="shared" si="3"/>
        <v>60</v>
      </c>
      <c r="C29" s="37">
        <v>60</v>
      </c>
      <c r="D29" s="3">
        <f t="shared" si="11"/>
        <v>0</v>
      </c>
      <c r="E29" s="36"/>
      <c r="F29" s="39"/>
      <c r="G29" s="39"/>
      <c r="H29" s="39"/>
      <c r="I29" s="39"/>
      <c r="J29" s="39"/>
      <c r="K29" s="39"/>
      <c r="L29" s="39"/>
      <c r="M29" s="102">
        <f t="shared" si="12"/>
        <v>60</v>
      </c>
      <c r="N29" s="56"/>
      <c r="O29" s="11"/>
      <c r="P29" s="11"/>
      <c r="Q29" s="11"/>
      <c r="R29" s="11"/>
      <c r="S29" s="11"/>
      <c r="T29" s="11"/>
      <c r="U29" s="11"/>
      <c r="V29" s="11"/>
    </row>
    <row r="30" spans="1:22" ht="15.75" thickBot="1">
      <c r="A30" s="27" t="s">
        <v>23</v>
      </c>
      <c r="B30" s="47">
        <f t="shared" si="3"/>
        <v>60</v>
      </c>
      <c r="C30" s="47">
        <v>60</v>
      </c>
      <c r="D30" s="3">
        <f t="shared" si="11"/>
        <v>0</v>
      </c>
      <c r="E30" s="36"/>
      <c r="F30" s="29"/>
      <c r="G30" s="29"/>
      <c r="H30" s="29"/>
      <c r="I30" s="29"/>
      <c r="J30" s="29"/>
      <c r="K30" s="29"/>
      <c r="L30" s="29"/>
      <c r="M30" s="108">
        <f t="shared" si="12"/>
        <v>60</v>
      </c>
      <c r="N30" s="57"/>
      <c r="O30" s="29"/>
      <c r="P30" s="29"/>
      <c r="Q30" s="29"/>
      <c r="R30" s="29"/>
      <c r="S30" s="29"/>
      <c r="T30" s="29"/>
      <c r="U30" s="29"/>
      <c r="V30" s="29"/>
    </row>
    <row r="31" spans="1:22" ht="15.75" thickBot="1">
      <c r="A31" s="25" t="s">
        <v>24</v>
      </c>
      <c r="B31" s="50">
        <f>C31+D31+N31+O31+P31+Q31+R31+S31+T31+U31+V31</f>
        <v>660</v>
      </c>
      <c r="C31" s="2"/>
      <c r="D31" s="50">
        <f t="shared" si="11"/>
        <v>0</v>
      </c>
      <c r="E31" s="25"/>
      <c r="F31" s="25"/>
      <c r="G31" s="25"/>
      <c r="H31" s="25"/>
      <c r="I31" s="25"/>
      <c r="J31" s="25"/>
      <c r="K31" s="25"/>
      <c r="L31" s="25"/>
      <c r="M31" s="74">
        <f t="shared" si="12"/>
        <v>0</v>
      </c>
      <c r="N31" s="110">
        <v>210</v>
      </c>
      <c r="O31" s="79">
        <v>60</v>
      </c>
      <c r="P31" s="79">
        <v>30</v>
      </c>
      <c r="Q31" s="79">
        <v>60</v>
      </c>
      <c r="R31" s="79">
        <v>60</v>
      </c>
      <c r="S31" s="79">
        <v>60</v>
      </c>
      <c r="T31" s="79">
        <v>60</v>
      </c>
      <c r="U31" s="79">
        <v>60</v>
      </c>
      <c r="V31" s="80">
        <v>60</v>
      </c>
    </row>
    <row r="32" spans="1:22" ht="15.75" thickBot="1">
      <c r="A32" s="109" t="s">
        <v>25</v>
      </c>
      <c r="B32" s="109">
        <f>SUM(B33:B54)</f>
        <v>2390</v>
      </c>
      <c r="C32" s="109">
        <f>SUM(C33:C54)</f>
        <v>0</v>
      </c>
      <c r="D32" s="109">
        <f>SUM(D33:D54)</f>
        <v>0</v>
      </c>
      <c r="E32" s="109">
        <f>SUM(E33:E54)</f>
        <v>0</v>
      </c>
      <c r="F32" s="109">
        <f>SUM(F33:F54)</f>
        <v>0</v>
      </c>
      <c r="G32" s="109">
        <f>SUM(G33:G54)</f>
        <v>0</v>
      </c>
      <c r="H32" s="109">
        <f>SUM(H33:H54)</f>
        <v>0</v>
      </c>
      <c r="I32" s="109">
        <f>SUM(I33:I54)</f>
        <v>0</v>
      </c>
      <c r="J32" s="109">
        <f>SUM(J33:J54)</f>
        <v>0</v>
      </c>
      <c r="K32" s="109">
        <f>SUM(K33:K54)</f>
        <v>0</v>
      </c>
      <c r="L32" s="109">
        <f>SUM(L33:L54)</f>
        <v>0</v>
      </c>
      <c r="M32" s="31">
        <f t="shared" si="12"/>
        <v>0</v>
      </c>
      <c r="N32" s="31">
        <f>SUM(N33:N54)</f>
        <v>1120</v>
      </c>
      <c r="O32" s="31">
        <f t="shared" ref="O32:V32" si="13">SUM(O33:O54)</f>
        <v>240</v>
      </c>
      <c r="P32" s="31">
        <f t="shared" si="13"/>
        <v>90</v>
      </c>
      <c r="Q32" s="31">
        <f t="shared" si="13"/>
        <v>90</v>
      </c>
      <c r="R32" s="31">
        <f t="shared" si="13"/>
        <v>100</v>
      </c>
      <c r="S32" s="31">
        <f t="shared" si="13"/>
        <v>240</v>
      </c>
      <c r="T32" s="31">
        <f t="shared" si="13"/>
        <v>240</v>
      </c>
      <c r="U32" s="31">
        <f t="shared" si="13"/>
        <v>150</v>
      </c>
      <c r="V32" s="31">
        <f t="shared" si="13"/>
        <v>120</v>
      </c>
    </row>
    <row r="33" spans="1:22" ht="15.75" thickBot="1">
      <c r="A33" s="32" t="s">
        <v>26</v>
      </c>
      <c r="B33" s="50">
        <f>C33+D33+N33+O33+P33+Q33+R33+S33+T33+U33+V33</f>
        <v>640</v>
      </c>
      <c r="C33" s="51"/>
      <c r="D33" s="47">
        <f t="shared" ref="D33:D54" si="14">SUM(E33:L33)</f>
        <v>0</v>
      </c>
      <c r="E33" s="23"/>
      <c r="F33" s="4"/>
      <c r="G33" s="33"/>
      <c r="H33" s="33"/>
      <c r="I33" s="33"/>
      <c r="J33" s="33"/>
      <c r="K33" s="33"/>
      <c r="L33" s="33"/>
      <c r="M33" s="130">
        <f t="shared" si="12"/>
        <v>0</v>
      </c>
      <c r="N33" s="15">
        <v>100</v>
      </c>
      <c r="O33" s="24">
        <v>90</v>
      </c>
      <c r="P33" s="15">
        <v>60</v>
      </c>
      <c r="Q33" s="15">
        <v>30</v>
      </c>
      <c r="R33" s="15">
        <v>60</v>
      </c>
      <c r="S33" s="15">
        <v>90</v>
      </c>
      <c r="T33" s="15">
        <v>90</v>
      </c>
      <c r="U33" s="15">
        <v>60</v>
      </c>
      <c r="V33" s="15">
        <v>60</v>
      </c>
    </row>
    <row r="34" spans="1:22" ht="15.75" thickBot="1">
      <c r="A34" s="12" t="s">
        <v>27</v>
      </c>
      <c r="B34" s="50">
        <f t="shared" ref="B34:B61" si="15">C34+D34+N34+O34+P34+Q34+R34+S34+T34+U34+V34</f>
        <v>380</v>
      </c>
      <c r="C34" s="40"/>
      <c r="D34" s="3">
        <f t="shared" si="14"/>
        <v>0</v>
      </c>
      <c r="E34" s="16"/>
      <c r="F34" s="64"/>
      <c r="G34" s="11"/>
      <c r="H34" s="11"/>
      <c r="I34" s="11"/>
      <c r="J34" s="11"/>
      <c r="K34" s="11"/>
      <c r="L34" s="11"/>
      <c r="M34" s="67">
        <f t="shared" si="12"/>
        <v>0</v>
      </c>
      <c r="N34" s="11">
        <v>100</v>
      </c>
      <c r="O34" s="17">
        <v>60</v>
      </c>
      <c r="P34" s="64">
        <v>30</v>
      </c>
      <c r="Q34" s="11">
        <v>30</v>
      </c>
      <c r="R34" s="11">
        <v>40</v>
      </c>
      <c r="S34" s="11"/>
      <c r="T34" s="11">
        <v>60</v>
      </c>
      <c r="U34" s="11">
        <v>30</v>
      </c>
      <c r="V34" s="11">
        <v>30</v>
      </c>
    </row>
    <row r="35" spans="1:22" ht="15.75" thickBot="1">
      <c r="A35" s="12" t="s">
        <v>28</v>
      </c>
      <c r="B35" s="50">
        <f t="shared" si="15"/>
        <v>45</v>
      </c>
      <c r="C35" s="40"/>
      <c r="D35" s="3">
        <f t="shared" si="14"/>
        <v>0</v>
      </c>
      <c r="E35" s="16"/>
      <c r="F35" s="11"/>
      <c r="G35" s="11"/>
      <c r="H35" s="11"/>
      <c r="I35" s="11"/>
      <c r="J35" s="11"/>
      <c r="K35" s="11"/>
      <c r="L35" s="11"/>
      <c r="M35" s="67">
        <f t="shared" si="12"/>
        <v>0</v>
      </c>
      <c r="N35" s="11">
        <v>45</v>
      </c>
      <c r="O35" s="17"/>
      <c r="P35" s="11"/>
      <c r="Q35" s="11"/>
      <c r="R35" s="11"/>
      <c r="S35" s="11"/>
      <c r="T35" s="11"/>
      <c r="U35" s="11"/>
      <c r="V35" s="11"/>
    </row>
    <row r="36" spans="1:22" ht="15.75" thickBot="1">
      <c r="A36" s="12" t="s">
        <v>29</v>
      </c>
      <c r="B36" s="50">
        <f t="shared" si="15"/>
        <v>45</v>
      </c>
      <c r="C36" s="40"/>
      <c r="D36" s="3">
        <f t="shared" si="14"/>
        <v>0</v>
      </c>
      <c r="E36" s="16"/>
      <c r="F36" s="11"/>
      <c r="G36" s="11"/>
      <c r="H36" s="11"/>
      <c r="I36" s="11"/>
      <c r="J36" s="11"/>
      <c r="K36" s="11"/>
      <c r="L36" s="11"/>
      <c r="M36" s="67">
        <f t="shared" si="12"/>
        <v>0</v>
      </c>
      <c r="N36" s="11">
        <v>45</v>
      </c>
      <c r="O36" s="17"/>
      <c r="P36" s="11"/>
      <c r="Q36" s="11"/>
      <c r="R36" s="11"/>
      <c r="S36" s="11"/>
      <c r="T36" s="11"/>
      <c r="U36" s="11"/>
      <c r="V36" s="11"/>
    </row>
    <row r="37" spans="1:22" ht="15.75" thickBot="1">
      <c r="A37" s="12" t="s">
        <v>30</v>
      </c>
      <c r="B37" s="50">
        <f t="shared" si="15"/>
        <v>30</v>
      </c>
      <c r="C37" s="40"/>
      <c r="D37" s="3">
        <f t="shared" si="14"/>
        <v>0</v>
      </c>
      <c r="E37" s="16"/>
      <c r="F37" s="11"/>
      <c r="G37" s="11"/>
      <c r="H37" s="11"/>
      <c r="I37" s="11"/>
      <c r="J37" s="11"/>
      <c r="K37" s="11"/>
      <c r="L37" s="11"/>
      <c r="M37" s="67">
        <f t="shared" si="12"/>
        <v>0</v>
      </c>
      <c r="N37" s="11">
        <v>30</v>
      </c>
      <c r="O37" s="17"/>
      <c r="P37" s="11"/>
      <c r="Q37" s="11"/>
      <c r="R37" s="11"/>
      <c r="S37" s="11"/>
      <c r="T37" s="11"/>
      <c r="U37" s="11"/>
      <c r="V37" s="11"/>
    </row>
    <row r="38" spans="1:22" ht="15.75" thickBot="1">
      <c r="A38" s="19" t="s">
        <v>31</v>
      </c>
      <c r="B38" s="50">
        <f t="shared" si="15"/>
        <v>235</v>
      </c>
      <c r="C38" s="52"/>
      <c r="D38" s="3">
        <f t="shared" si="14"/>
        <v>0</v>
      </c>
      <c r="E38" s="65"/>
      <c r="F38" s="66"/>
      <c r="G38" s="66"/>
      <c r="H38" s="14"/>
      <c r="I38" s="14"/>
      <c r="J38" s="14"/>
      <c r="K38" s="14"/>
      <c r="L38" s="14"/>
      <c r="M38" s="67">
        <f t="shared" si="12"/>
        <v>0</v>
      </c>
      <c r="N38" s="14">
        <v>100</v>
      </c>
      <c r="O38" s="68">
        <v>60</v>
      </c>
      <c r="P38" s="66"/>
      <c r="Q38" s="66">
        <v>15</v>
      </c>
      <c r="R38" s="14"/>
      <c r="S38" s="14">
        <v>30</v>
      </c>
      <c r="T38" s="14"/>
      <c r="U38" s="14">
        <v>30</v>
      </c>
      <c r="V38" s="14"/>
    </row>
    <row r="39" spans="1:22" ht="15.75" thickBot="1">
      <c r="A39" s="12" t="s">
        <v>32</v>
      </c>
      <c r="B39" s="50">
        <f t="shared" si="15"/>
        <v>120</v>
      </c>
      <c r="C39" s="40"/>
      <c r="D39" s="3">
        <f t="shared" si="14"/>
        <v>0</v>
      </c>
      <c r="E39" s="16"/>
      <c r="F39" s="11"/>
      <c r="G39" s="11"/>
      <c r="H39" s="11"/>
      <c r="I39" s="11"/>
      <c r="J39" s="11"/>
      <c r="K39" s="11"/>
      <c r="L39" s="11"/>
      <c r="M39" s="67">
        <f t="shared" si="12"/>
        <v>0</v>
      </c>
      <c r="N39" s="11">
        <v>60</v>
      </c>
      <c r="O39" s="17"/>
      <c r="P39" s="11"/>
      <c r="Q39" s="11"/>
      <c r="R39" s="11"/>
      <c r="S39" s="11"/>
      <c r="T39" s="11">
        <v>60</v>
      </c>
      <c r="U39" s="11"/>
      <c r="V39" s="11"/>
    </row>
    <row r="40" spans="1:22" ht="15.75" thickBot="1">
      <c r="A40" s="12" t="s">
        <v>33</v>
      </c>
      <c r="B40" s="50">
        <f t="shared" si="15"/>
        <v>255</v>
      </c>
      <c r="C40" s="40"/>
      <c r="D40" s="3">
        <f t="shared" si="14"/>
        <v>0</v>
      </c>
      <c r="E40" s="65"/>
      <c r="F40" s="11"/>
      <c r="G40" s="11"/>
      <c r="H40" s="11"/>
      <c r="I40" s="11"/>
      <c r="J40" s="11"/>
      <c r="K40" s="11"/>
      <c r="L40" s="11"/>
      <c r="M40" s="67">
        <f t="shared" si="12"/>
        <v>0</v>
      </c>
      <c r="N40" s="11">
        <v>60</v>
      </c>
      <c r="O40" s="68">
        <v>30</v>
      </c>
      <c r="P40" s="11"/>
      <c r="Q40" s="11">
        <v>15</v>
      </c>
      <c r="R40" s="11"/>
      <c r="S40" s="11">
        <v>60</v>
      </c>
      <c r="T40" s="11">
        <v>30</v>
      </c>
      <c r="U40" s="11">
        <v>30</v>
      </c>
      <c r="V40" s="11">
        <v>30</v>
      </c>
    </row>
    <row r="41" spans="1:22" ht="15.75" thickBot="1">
      <c r="A41" s="12" t="s">
        <v>34</v>
      </c>
      <c r="B41" s="50">
        <f t="shared" si="15"/>
        <v>35</v>
      </c>
      <c r="C41" s="40"/>
      <c r="D41" s="3">
        <f t="shared" si="14"/>
        <v>0</v>
      </c>
      <c r="E41" s="16"/>
      <c r="F41" s="11"/>
      <c r="G41" s="11"/>
      <c r="H41" s="11"/>
      <c r="I41" s="11"/>
      <c r="J41" s="11"/>
      <c r="K41" s="11"/>
      <c r="L41" s="11"/>
      <c r="M41" s="67">
        <f t="shared" si="12"/>
        <v>0</v>
      </c>
      <c r="N41" s="11">
        <v>35</v>
      </c>
      <c r="O41" s="17"/>
      <c r="P41" s="11"/>
      <c r="Q41" s="11"/>
      <c r="R41" s="11"/>
      <c r="S41" s="11"/>
      <c r="T41" s="11"/>
      <c r="U41" s="11"/>
      <c r="V41" s="11"/>
    </row>
    <row r="42" spans="1:22" ht="15.75" thickBot="1">
      <c r="A42" s="12" t="s">
        <v>35</v>
      </c>
      <c r="B42" s="50">
        <f t="shared" si="15"/>
        <v>35</v>
      </c>
      <c r="C42" s="40"/>
      <c r="D42" s="3">
        <f t="shared" si="14"/>
        <v>0</v>
      </c>
      <c r="E42" s="16"/>
      <c r="F42" s="11"/>
      <c r="G42" s="11"/>
      <c r="H42" s="11"/>
      <c r="I42" s="11"/>
      <c r="J42" s="11"/>
      <c r="K42" s="11"/>
      <c r="L42" s="11"/>
      <c r="M42" s="67">
        <f t="shared" si="12"/>
        <v>0</v>
      </c>
      <c r="N42" s="11">
        <v>35</v>
      </c>
      <c r="O42" s="17"/>
      <c r="P42" s="11"/>
      <c r="Q42" s="11"/>
      <c r="R42" s="11"/>
      <c r="S42" s="11"/>
      <c r="T42" s="11"/>
      <c r="U42" s="11"/>
      <c r="V42" s="11"/>
    </row>
    <row r="43" spans="1:22" ht="15.75" thickBot="1">
      <c r="A43" s="12" t="s">
        <v>36</v>
      </c>
      <c r="B43" s="50">
        <f t="shared" si="15"/>
        <v>60</v>
      </c>
      <c r="C43" s="40"/>
      <c r="D43" s="3">
        <f t="shared" si="14"/>
        <v>0</v>
      </c>
      <c r="E43" s="16"/>
      <c r="F43" s="11"/>
      <c r="G43" s="11"/>
      <c r="H43" s="11"/>
      <c r="I43" s="11"/>
      <c r="J43" s="11"/>
      <c r="K43" s="11"/>
      <c r="L43" s="11"/>
      <c r="M43" s="67">
        <f t="shared" si="12"/>
        <v>0</v>
      </c>
      <c r="N43" s="11">
        <v>60</v>
      </c>
      <c r="O43" s="17"/>
      <c r="P43" s="11"/>
      <c r="Q43" s="11"/>
      <c r="R43" s="11"/>
      <c r="S43" s="11"/>
      <c r="T43" s="11"/>
      <c r="U43" s="11"/>
      <c r="V43" s="11"/>
    </row>
    <row r="44" spans="1:22" ht="15.75" thickBot="1">
      <c r="A44" s="12" t="s">
        <v>37</v>
      </c>
      <c r="B44" s="50">
        <f t="shared" si="15"/>
        <v>35</v>
      </c>
      <c r="C44" s="40"/>
      <c r="D44" s="3">
        <f t="shared" si="14"/>
        <v>0</v>
      </c>
      <c r="E44" s="16"/>
      <c r="F44" s="11"/>
      <c r="G44" s="11"/>
      <c r="H44" s="11"/>
      <c r="I44" s="11"/>
      <c r="J44" s="11"/>
      <c r="K44" s="11"/>
      <c r="L44" s="11"/>
      <c r="M44" s="67">
        <f t="shared" si="12"/>
        <v>0</v>
      </c>
      <c r="N44" s="11">
        <v>35</v>
      </c>
      <c r="O44" s="17"/>
      <c r="P44" s="11"/>
      <c r="Q44" s="11"/>
      <c r="R44" s="11"/>
      <c r="S44" s="11"/>
      <c r="T44" s="11"/>
      <c r="U44" s="11"/>
      <c r="V44" s="11"/>
    </row>
    <row r="45" spans="1:22" ht="15.75" thickBot="1">
      <c r="A45" s="12" t="s">
        <v>38</v>
      </c>
      <c r="B45" s="50">
        <f t="shared" si="15"/>
        <v>60</v>
      </c>
      <c r="C45" s="40"/>
      <c r="D45" s="3">
        <f t="shared" si="14"/>
        <v>0</v>
      </c>
      <c r="E45" s="16"/>
      <c r="F45" s="11"/>
      <c r="G45" s="11"/>
      <c r="H45" s="11"/>
      <c r="I45" s="11"/>
      <c r="J45" s="11"/>
      <c r="K45" s="11"/>
      <c r="L45" s="11"/>
      <c r="M45" s="67">
        <f t="shared" si="12"/>
        <v>0</v>
      </c>
      <c r="N45" s="11">
        <v>60</v>
      </c>
      <c r="O45" s="17"/>
      <c r="P45" s="11"/>
      <c r="Q45" s="11"/>
      <c r="R45" s="11"/>
      <c r="S45" s="11"/>
      <c r="T45" s="11"/>
      <c r="U45" s="11"/>
      <c r="V45" s="11"/>
    </row>
    <row r="46" spans="1:22" ht="15.75" thickBot="1">
      <c r="A46" s="12" t="s">
        <v>39</v>
      </c>
      <c r="B46" s="50">
        <f t="shared" si="15"/>
        <v>90</v>
      </c>
      <c r="C46" s="40"/>
      <c r="D46" s="3">
        <f t="shared" si="14"/>
        <v>0</v>
      </c>
      <c r="E46" s="16"/>
      <c r="F46" s="11"/>
      <c r="G46" s="11"/>
      <c r="H46" s="11"/>
      <c r="I46" s="11"/>
      <c r="J46" s="11"/>
      <c r="K46" s="11"/>
      <c r="L46" s="11"/>
      <c r="M46" s="67">
        <f t="shared" si="12"/>
        <v>0</v>
      </c>
      <c r="N46" s="11">
        <v>90</v>
      </c>
      <c r="O46" s="17"/>
      <c r="P46" s="11"/>
      <c r="Q46" s="11"/>
      <c r="R46" s="11"/>
      <c r="S46" s="11"/>
      <c r="T46" s="11"/>
      <c r="U46" s="11"/>
      <c r="V46" s="11"/>
    </row>
    <row r="47" spans="1:22" ht="15.75" thickBot="1">
      <c r="A47" s="12" t="s">
        <v>40</v>
      </c>
      <c r="B47" s="50">
        <f t="shared" si="15"/>
        <v>95</v>
      </c>
      <c r="C47" s="40"/>
      <c r="D47" s="3">
        <f t="shared" si="14"/>
        <v>0</v>
      </c>
      <c r="E47" s="16"/>
      <c r="F47" s="11"/>
      <c r="G47" s="11"/>
      <c r="H47" s="11"/>
      <c r="I47" s="11"/>
      <c r="J47" s="11"/>
      <c r="K47" s="11"/>
      <c r="L47" s="11"/>
      <c r="M47" s="67">
        <f t="shared" si="12"/>
        <v>0</v>
      </c>
      <c r="N47" s="11">
        <v>35</v>
      </c>
      <c r="O47" s="17"/>
      <c r="P47" s="11"/>
      <c r="Q47" s="11"/>
      <c r="R47" s="11"/>
      <c r="S47" s="11">
        <v>60</v>
      </c>
      <c r="T47" s="11"/>
      <c r="U47" s="11"/>
      <c r="V47" s="11"/>
    </row>
    <row r="48" spans="1:22" ht="15.75" thickBot="1">
      <c r="A48" s="12" t="s">
        <v>41</v>
      </c>
      <c r="B48" s="50">
        <f t="shared" si="15"/>
        <v>40</v>
      </c>
      <c r="C48" s="40"/>
      <c r="D48" s="3">
        <f t="shared" si="14"/>
        <v>0</v>
      </c>
      <c r="E48" s="16"/>
      <c r="F48" s="11"/>
      <c r="G48" s="11"/>
      <c r="H48" s="11"/>
      <c r="I48" s="11"/>
      <c r="J48" s="11"/>
      <c r="K48" s="11"/>
      <c r="L48" s="11"/>
      <c r="M48" s="67">
        <f t="shared" si="12"/>
        <v>0</v>
      </c>
      <c r="N48" s="11">
        <v>40</v>
      </c>
      <c r="O48" s="17"/>
      <c r="P48" s="11"/>
      <c r="Q48" s="11"/>
      <c r="R48" s="11"/>
      <c r="S48" s="11"/>
      <c r="T48" s="11"/>
      <c r="U48" s="11"/>
      <c r="V48" s="11"/>
    </row>
    <row r="49" spans="1:22" ht="15.75" thickBot="1">
      <c r="A49" s="12" t="s">
        <v>42</v>
      </c>
      <c r="B49" s="50">
        <f t="shared" si="15"/>
        <v>30</v>
      </c>
      <c r="C49" s="40"/>
      <c r="D49" s="3">
        <f t="shared" si="14"/>
        <v>0</v>
      </c>
      <c r="E49" s="16"/>
      <c r="F49" s="11"/>
      <c r="G49" s="11"/>
      <c r="H49" s="11"/>
      <c r="I49" s="11"/>
      <c r="J49" s="11"/>
      <c r="K49" s="11"/>
      <c r="L49" s="11"/>
      <c r="M49" s="67">
        <f t="shared" si="12"/>
        <v>0</v>
      </c>
      <c r="N49" s="11">
        <v>30</v>
      </c>
      <c r="O49" s="17"/>
      <c r="P49" s="11"/>
      <c r="Q49" s="11"/>
      <c r="R49" s="11"/>
      <c r="S49" s="11"/>
      <c r="T49" s="11"/>
      <c r="U49" s="11"/>
      <c r="V49" s="11"/>
    </row>
    <row r="50" spans="1:22" ht="15.75" thickBot="1">
      <c r="A50" s="12" t="s">
        <v>43</v>
      </c>
      <c r="B50" s="50">
        <f t="shared" si="15"/>
        <v>30</v>
      </c>
      <c r="C50" s="40"/>
      <c r="D50" s="3">
        <f t="shared" si="14"/>
        <v>0</v>
      </c>
      <c r="E50" s="16"/>
      <c r="F50" s="11"/>
      <c r="G50" s="11"/>
      <c r="H50" s="11"/>
      <c r="I50" s="11"/>
      <c r="J50" s="11"/>
      <c r="K50" s="11"/>
      <c r="L50" s="11"/>
      <c r="M50" s="67">
        <f t="shared" si="12"/>
        <v>0</v>
      </c>
      <c r="N50" s="11">
        <v>30</v>
      </c>
      <c r="O50" s="17"/>
      <c r="P50" s="11"/>
      <c r="Q50" s="11"/>
      <c r="R50" s="11"/>
      <c r="S50" s="11"/>
      <c r="T50" s="11"/>
      <c r="U50" s="11"/>
      <c r="V50" s="11"/>
    </row>
    <row r="51" spans="1:22" ht="15.75" thickBot="1">
      <c r="A51" s="12" t="s">
        <v>44</v>
      </c>
      <c r="B51" s="50">
        <f t="shared" si="15"/>
        <v>40</v>
      </c>
      <c r="C51" s="40"/>
      <c r="D51" s="3">
        <f t="shared" si="14"/>
        <v>0</v>
      </c>
      <c r="E51" s="16"/>
      <c r="F51" s="11"/>
      <c r="G51" s="11"/>
      <c r="H51" s="11"/>
      <c r="I51" s="11"/>
      <c r="J51" s="11"/>
      <c r="K51" s="11"/>
      <c r="L51" s="11"/>
      <c r="M51" s="67">
        <f t="shared" si="12"/>
        <v>0</v>
      </c>
      <c r="N51" s="11">
        <v>40</v>
      </c>
      <c r="O51" s="17"/>
      <c r="P51" s="11"/>
      <c r="Q51" s="11"/>
      <c r="R51" s="11"/>
      <c r="S51" s="11"/>
      <c r="T51" s="11"/>
      <c r="U51" s="11"/>
      <c r="V51" s="11"/>
    </row>
    <row r="52" spans="1:22" s="69" customFormat="1" ht="15.75" thickBot="1">
      <c r="A52" s="70" t="s">
        <v>45</v>
      </c>
      <c r="B52" s="50">
        <f t="shared" si="15"/>
        <v>30</v>
      </c>
      <c r="C52" s="81"/>
      <c r="D52" s="82">
        <f t="shared" si="14"/>
        <v>0</v>
      </c>
      <c r="E52" s="65"/>
      <c r="F52" s="64"/>
      <c r="G52" s="64"/>
      <c r="H52" s="64"/>
      <c r="I52" s="64"/>
      <c r="J52" s="64"/>
      <c r="K52" s="64"/>
      <c r="L52" s="64"/>
      <c r="M52" s="121">
        <f t="shared" si="12"/>
        <v>0</v>
      </c>
      <c r="N52" s="64">
        <v>30</v>
      </c>
      <c r="O52" s="68"/>
      <c r="P52" s="64"/>
      <c r="Q52" s="64"/>
      <c r="R52" s="64"/>
      <c r="S52" s="64"/>
      <c r="T52" s="64"/>
      <c r="U52" s="64"/>
      <c r="V52" s="64"/>
    </row>
    <row r="53" spans="1:22" ht="15.75" thickBot="1">
      <c r="A53" s="12" t="s">
        <v>46</v>
      </c>
      <c r="B53" s="50">
        <f t="shared" si="15"/>
        <v>30</v>
      </c>
      <c r="C53" s="8"/>
      <c r="D53" s="3">
        <f t="shared" si="14"/>
        <v>0</v>
      </c>
      <c r="E53" s="28"/>
      <c r="F53" s="29"/>
      <c r="G53" s="29"/>
      <c r="H53" s="29"/>
      <c r="I53" s="29"/>
      <c r="J53" s="29"/>
      <c r="K53" s="29"/>
      <c r="L53" s="29"/>
      <c r="M53" s="67">
        <f t="shared" si="12"/>
        <v>0</v>
      </c>
      <c r="N53" s="11">
        <v>30</v>
      </c>
      <c r="O53" s="17"/>
      <c r="P53" s="11"/>
      <c r="Q53" s="11"/>
      <c r="R53" s="11"/>
      <c r="S53" s="11"/>
      <c r="T53" s="11"/>
      <c r="U53" s="11"/>
      <c r="V53" s="11"/>
    </row>
    <row r="54" spans="1:22" ht="15.75" thickBot="1">
      <c r="A54" s="12" t="s">
        <v>47</v>
      </c>
      <c r="B54" s="50">
        <f t="shared" si="15"/>
        <v>30</v>
      </c>
      <c r="C54" s="8"/>
      <c r="D54" s="3">
        <f t="shared" si="14"/>
        <v>0</v>
      </c>
      <c r="E54" s="28"/>
      <c r="F54" s="29"/>
      <c r="G54" s="29"/>
      <c r="H54" s="29"/>
      <c r="I54" s="29"/>
      <c r="J54" s="29"/>
      <c r="K54" s="29"/>
      <c r="L54" s="29"/>
      <c r="M54" s="122">
        <f t="shared" si="12"/>
        <v>0</v>
      </c>
      <c r="N54" s="29">
        <v>30</v>
      </c>
      <c r="O54" s="30"/>
      <c r="P54" s="29"/>
      <c r="Q54" s="29"/>
      <c r="R54" s="29"/>
      <c r="S54" s="29"/>
      <c r="T54" s="29"/>
      <c r="U54" s="29"/>
      <c r="V54" s="29"/>
    </row>
    <row r="55" spans="1:22" ht="15.75" thickBot="1">
      <c r="A55" s="25" t="s">
        <v>50</v>
      </c>
      <c r="B55" s="42">
        <f>SUM(B56:B61)</f>
        <v>160</v>
      </c>
      <c r="C55" s="42">
        <f>SUM(C56:C61)</f>
        <v>0</v>
      </c>
      <c r="D55" s="42">
        <f>SUM(D56:D61)</f>
        <v>0</v>
      </c>
      <c r="E55" s="42">
        <f>SUM(E56:E61)</f>
        <v>0</v>
      </c>
      <c r="F55" s="42">
        <f>SUM(F56:F61)</f>
        <v>0</v>
      </c>
      <c r="G55" s="42">
        <f>SUM(G56:G61)</f>
        <v>0</v>
      </c>
      <c r="H55" s="42">
        <f>SUM(H56:H61)</f>
        <v>0</v>
      </c>
      <c r="I55" s="42">
        <f>SUM(I56:I61)</f>
        <v>0</v>
      </c>
      <c r="J55" s="42">
        <f>SUM(J56:J61)</f>
        <v>0</v>
      </c>
      <c r="K55" s="42">
        <f>SUM(K56:K61)</f>
        <v>0</v>
      </c>
      <c r="L55" s="42">
        <f>SUM(L56:L61)</f>
        <v>0</v>
      </c>
      <c r="M55" s="78">
        <f t="shared" si="12"/>
        <v>0</v>
      </c>
      <c r="N55" s="123">
        <f>SUM(N56:N61)</f>
        <v>160</v>
      </c>
      <c r="O55" s="42">
        <f t="shared" ref="O55:V55" si="16">SUM(O56:O61)</f>
        <v>0</v>
      </c>
      <c r="P55" s="42">
        <f t="shared" si="16"/>
        <v>0</v>
      </c>
      <c r="Q55" s="42">
        <f t="shared" si="16"/>
        <v>0</v>
      </c>
      <c r="R55" s="42">
        <f t="shared" si="16"/>
        <v>0</v>
      </c>
      <c r="S55" s="42">
        <f t="shared" si="16"/>
        <v>0</v>
      </c>
      <c r="T55" s="42">
        <f t="shared" si="16"/>
        <v>0</v>
      </c>
      <c r="U55" s="42">
        <f t="shared" si="16"/>
        <v>0</v>
      </c>
      <c r="V55" s="42">
        <f t="shared" si="16"/>
        <v>0</v>
      </c>
    </row>
    <row r="56" spans="1:22" ht="15.75" thickBot="1">
      <c r="A56" s="48" t="s">
        <v>51</v>
      </c>
      <c r="B56" s="50">
        <f t="shared" si="15"/>
        <v>40</v>
      </c>
      <c r="C56" s="43"/>
      <c r="D56" s="3">
        <f t="shared" ref="D56:D61" si="17">SUM(E56:L56)</f>
        <v>0</v>
      </c>
      <c r="E56" s="53"/>
      <c r="F56" s="54"/>
      <c r="G56" s="54"/>
      <c r="H56" s="54"/>
      <c r="I56" s="33"/>
      <c r="J56" s="33"/>
      <c r="K56" s="33"/>
      <c r="L56" s="33"/>
      <c r="M56" s="101">
        <f>SUM(E56:L56)+C56</f>
        <v>0</v>
      </c>
      <c r="N56" s="114">
        <v>40</v>
      </c>
      <c r="O56" s="15"/>
      <c r="P56" s="15"/>
      <c r="Q56" s="15"/>
      <c r="R56" s="15"/>
      <c r="S56" s="15"/>
      <c r="T56" s="15"/>
      <c r="U56" s="15"/>
      <c r="V56" s="15"/>
    </row>
    <row r="57" spans="1:22" ht="15.75" thickBot="1">
      <c r="A57" s="48" t="s">
        <v>52</v>
      </c>
      <c r="B57" s="50">
        <f t="shared" si="15"/>
        <v>20</v>
      </c>
      <c r="C57" s="43"/>
      <c r="D57" s="3">
        <f t="shared" si="17"/>
        <v>0</v>
      </c>
      <c r="E57" s="55"/>
      <c r="F57" s="43"/>
      <c r="G57" s="43"/>
      <c r="H57" s="43"/>
      <c r="I57" s="11"/>
      <c r="J57" s="11"/>
      <c r="K57" s="11"/>
      <c r="L57" s="11"/>
      <c r="M57" s="102">
        <f>SUM(E57:L57)+C57</f>
        <v>0</v>
      </c>
      <c r="N57" s="113">
        <v>20</v>
      </c>
      <c r="O57" s="11"/>
      <c r="P57" s="11"/>
      <c r="Q57" s="11"/>
      <c r="R57" s="11"/>
      <c r="S57" s="11"/>
      <c r="T57" s="11"/>
      <c r="U57" s="11"/>
      <c r="V57" s="11"/>
    </row>
    <row r="58" spans="1:22" ht="15.75" thickBot="1">
      <c r="A58" s="49" t="s">
        <v>53</v>
      </c>
      <c r="B58" s="50">
        <f t="shared" si="15"/>
        <v>15</v>
      </c>
      <c r="C58" s="43"/>
      <c r="D58" s="3">
        <f t="shared" si="17"/>
        <v>0</v>
      </c>
      <c r="E58" s="55"/>
      <c r="F58" s="43"/>
      <c r="G58" s="43"/>
      <c r="H58" s="43"/>
      <c r="I58" s="11"/>
      <c r="J58" s="11"/>
      <c r="K58" s="11"/>
      <c r="L58" s="11"/>
      <c r="M58" s="102">
        <f>SUM(E58:L58)+C58</f>
        <v>0</v>
      </c>
      <c r="N58" s="113">
        <v>15</v>
      </c>
      <c r="O58" s="11"/>
      <c r="P58" s="11"/>
      <c r="Q58" s="11"/>
      <c r="R58" s="11"/>
      <c r="S58" s="11"/>
      <c r="T58" s="11"/>
      <c r="U58" s="11"/>
      <c r="V58" s="11"/>
    </row>
    <row r="59" spans="1:22" ht="15.75" thickBot="1">
      <c r="A59" s="49" t="s">
        <v>54</v>
      </c>
      <c r="B59" s="50">
        <f t="shared" si="15"/>
        <v>15</v>
      </c>
      <c r="C59" s="43"/>
      <c r="D59" s="3">
        <f t="shared" si="17"/>
        <v>0</v>
      </c>
      <c r="E59" s="55"/>
      <c r="F59" s="43"/>
      <c r="G59" s="43"/>
      <c r="H59" s="43"/>
      <c r="I59" s="11"/>
      <c r="J59" s="11"/>
      <c r="K59" s="11"/>
      <c r="L59" s="11"/>
      <c r="M59" s="102">
        <f>SUM(E59:L59)+C59</f>
        <v>0</v>
      </c>
      <c r="N59" s="113">
        <v>15</v>
      </c>
      <c r="O59" s="11"/>
      <c r="P59" s="11"/>
      <c r="Q59" s="11"/>
      <c r="R59" s="11"/>
      <c r="S59" s="11"/>
      <c r="T59" s="11"/>
      <c r="U59" s="11"/>
      <c r="V59" s="11"/>
    </row>
    <row r="60" spans="1:22" ht="15.75" thickBot="1">
      <c r="A60" s="48" t="s">
        <v>55</v>
      </c>
      <c r="B60" s="50">
        <f t="shared" si="15"/>
        <v>40</v>
      </c>
      <c r="C60" s="43"/>
      <c r="D60" s="3">
        <f t="shared" si="17"/>
        <v>0</v>
      </c>
      <c r="E60" s="55"/>
      <c r="F60" s="43"/>
      <c r="G60" s="43"/>
      <c r="H60" s="43"/>
      <c r="I60" s="11"/>
      <c r="J60" s="11"/>
      <c r="K60" s="11"/>
      <c r="L60" s="11"/>
      <c r="M60" s="102">
        <f>SUM(E60:L60)+C60</f>
        <v>0</v>
      </c>
      <c r="N60" s="113">
        <v>40</v>
      </c>
      <c r="O60" s="11"/>
      <c r="P60" s="11"/>
      <c r="Q60" s="11"/>
      <c r="R60" s="11"/>
      <c r="S60" s="11"/>
      <c r="T60" s="11"/>
      <c r="U60" s="11"/>
      <c r="V60" s="11"/>
    </row>
    <row r="61" spans="1:22" ht="30.75" thickBot="1">
      <c r="A61" s="58" t="s">
        <v>56</v>
      </c>
      <c r="B61" s="47">
        <f t="shared" si="15"/>
        <v>30</v>
      </c>
      <c r="C61" s="73"/>
      <c r="D61" s="3">
        <f t="shared" si="17"/>
        <v>0</v>
      </c>
      <c r="E61" s="124"/>
      <c r="F61" s="73"/>
      <c r="G61" s="73"/>
      <c r="H61" s="73"/>
      <c r="I61" s="29"/>
      <c r="J61" s="29"/>
      <c r="K61" s="29"/>
      <c r="L61" s="29"/>
      <c r="M61" s="108">
        <f>SUM(E61:L61)+C61</f>
        <v>0</v>
      </c>
      <c r="N61" s="125">
        <v>30</v>
      </c>
      <c r="O61" s="29"/>
      <c r="P61" s="29"/>
      <c r="Q61" s="29"/>
      <c r="R61" s="29"/>
      <c r="S61" s="29"/>
      <c r="T61" s="29"/>
      <c r="U61" s="29"/>
      <c r="V61" s="29"/>
    </row>
    <row r="62" spans="1:22" ht="15.75" thickBo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4"/>
      <c r="N62" s="126"/>
      <c r="O62" s="126"/>
      <c r="P62" s="126"/>
      <c r="Q62" s="126"/>
      <c r="R62" s="126"/>
      <c r="S62" s="126"/>
      <c r="T62" s="126"/>
      <c r="U62" s="126"/>
      <c r="V62" s="127"/>
    </row>
    <row r="64" spans="1:22" ht="18.75">
      <c r="A64" s="131" t="s">
        <v>78</v>
      </c>
    </row>
  </sheetData>
  <mergeCells count="13">
    <mergeCell ref="C4:L5"/>
    <mergeCell ref="M4:M7"/>
    <mergeCell ref="N4:V5"/>
    <mergeCell ref="N6:N7"/>
    <mergeCell ref="O6:V6"/>
    <mergeCell ref="C2:L2"/>
    <mergeCell ref="C3:L3"/>
    <mergeCell ref="A62:M62"/>
    <mergeCell ref="A6:A7"/>
    <mergeCell ref="B6:B7"/>
    <mergeCell ref="C6:C7"/>
    <mergeCell ref="D6:D7"/>
    <mergeCell ref="E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F8" sqref="F8"/>
    </sheetView>
  </sheetViews>
  <sheetFormatPr baseColWidth="10" defaultRowHeight="15"/>
  <cols>
    <col min="1" max="1" width="36.7109375" customWidth="1"/>
    <col min="2" max="2" width="20.85546875" customWidth="1"/>
    <col min="3" max="3" width="12.42578125" customWidth="1"/>
  </cols>
  <sheetData>
    <row r="1" spans="1:4" ht="23.25">
      <c r="A1" s="144" t="s">
        <v>72</v>
      </c>
      <c r="B1" s="144"/>
      <c r="C1" s="144"/>
      <c r="D1" s="145"/>
    </row>
    <row r="2" spans="1:4" ht="24" thickBot="1">
      <c r="A2" s="144" t="s">
        <v>79</v>
      </c>
      <c r="B2" s="144"/>
      <c r="C2" s="144"/>
      <c r="D2" s="145"/>
    </row>
    <row r="3" spans="1:4" ht="16.5" customHeight="1">
      <c r="A3" s="146" t="s">
        <v>80</v>
      </c>
      <c r="B3" s="147" t="s">
        <v>58</v>
      </c>
      <c r="C3" s="147" t="s">
        <v>2</v>
      </c>
      <c r="D3" s="145"/>
    </row>
    <row r="4" spans="1:4" ht="63.75" customHeight="1" thickBot="1">
      <c r="A4" s="148"/>
      <c r="B4" s="148"/>
      <c r="C4" s="148"/>
      <c r="D4" s="145"/>
    </row>
    <row r="5" spans="1:4" ht="24" thickBot="1">
      <c r="A5" s="149" t="s">
        <v>58</v>
      </c>
      <c r="B5" s="150">
        <f>B6+B8</f>
        <v>240</v>
      </c>
      <c r="C5" s="150">
        <f>C6+C8</f>
        <v>240</v>
      </c>
      <c r="D5" s="145"/>
    </row>
    <row r="6" spans="1:4" ht="24" thickBot="1">
      <c r="A6" s="151" t="s">
        <v>14</v>
      </c>
      <c r="B6" s="150">
        <f>SUM(B7:B7)</f>
        <v>100</v>
      </c>
      <c r="C6" s="150">
        <f>SUM(C7)</f>
        <v>100</v>
      </c>
      <c r="D6" s="145"/>
    </row>
    <row r="7" spans="1:4" ht="24" thickBot="1">
      <c r="A7" s="152" t="s">
        <v>48</v>
      </c>
      <c r="B7" s="153">
        <f>C7</f>
        <v>100</v>
      </c>
      <c r="C7" s="154">
        <v>100</v>
      </c>
      <c r="D7" s="145"/>
    </row>
    <row r="8" spans="1:4" ht="52.5" customHeight="1" thickBot="1">
      <c r="A8" s="155" t="s">
        <v>49</v>
      </c>
      <c r="B8" s="150">
        <f>SUM(C8)</f>
        <v>140</v>
      </c>
      <c r="C8" s="150">
        <f>SUM(C9:C10)</f>
        <v>140</v>
      </c>
      <c r="D8" s="145"/>
    </row>
    <row r="9" spans="1:4" ht="24" thickBot="1">
      <c r="A9" s="152" t="s">
        <v>19</v>
      </c>
      <c r="B9" s="153">
        <f>C9</f>
        <v>80</v>
      </c>
      <c r="C9" s="156">
        <v>80</v>
      </c>
      <c r="D9" s="145"/>
    </row>
    <row r="10" spans="1:4" ht="24" thickBot="1">
      <c r="A10" s="157" t="s">
        <v>62</v>
      </c>
      <c r="B10" s="153">
        <f>C10</f>
        <v>60</v>
      </c>
      <c r="C10" s="157">
        <v>60</v>
      </c>
      <c r="D10" s="145"/>
    </row>
    <row r="11" spans="1:4" ht="23.25">
      <c r="A11" s="145"/>
      <c r="B11" s="145"/>
      <c r="C11" s="145"/>
      <c r="D11" s="145"/>
    </row>
  </sheetData>
  <mergeCells count="3"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UO-CPE</vt:lpstr>
      <vt:lpstr>UO- EDA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yisell</cp:lastModifiedBy>
  <dcterms:created xsi:type="dcterms:W3CDTF">2016-10-13T08:56:14Z</dcterms:created>
  <dcterms:modified xsi:type="dcterms:W3CDTF">2019-02-04T19:31:36Z</dcterms:modified>
</cp:coreProperties>
</file>